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rai\Google Drive\Gibraltar Athletics Drive\Results\The Soul Road Runners League 22-23\"/>
    </mc:Choice>
  </mc:AlternateContent>
  <xr:revisionPtr revIDLastSave="0" documentId="8_{52A5AF75-490A-4E9D-AA89-C12CFB75EF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ing of the Road" sheetId="7" r:id="rId1"/>
    <sheet name="Queen of the Road" sheetId="8" r:id="rId2"/>
    <sheet name="Categories Women" sheetId="10" r:id="rId3"/>
    <sheet name="Categories Men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9" l="1"/>
  <c r="K75" i="9"/>
  <c r="K74" i="9"/>
  <c r="K73" i="9"/>
  <c r="K79" i="9"/>
  <c r="K81" i="9"/>
  <c r="K78" i="9"/>
  <c r="K82" i="9"/>
  <c r="K77" i="9"/>
  <c r="K80" i="9"/>
  <c r="K83" i="9"/>
  <c r="K85" i="9"/>
  <c r="K84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25" i="9"/>
  <c r="K126" i="9"/>
  <c r="K127" i="9"/>
  <c r="K124" i="9"/>
  <c r="K117" i="9"/>
  <c r="K118" i="9"/>
  <c r="K116" i="9"/>
  <c r="K108" i="9"/>
  <c r="K109" i="9"/>
  <c r="K110" i="9"/>
  <c r="K107" i="9"/>
  <c r="K48" i="9"/>
  <c r="K44" i="9"/>
  <c r="K42" i="9"/>
  <c r="K41" i="9"/>
  <c r="K47" i="9"/>
  <c r="K49" i="9"/>
  <c r="K40" i="9"/>
  <c r="K43" i="9"/>
  <c r="K45" i="9"/>
  <c r="K46" i="9"/>
  <c r="K50" i="9"/>
  <c r="K51" i="9"/>
  <c r="K52" i="9"/>
  <c r="K53" i="9"/>
  <c r="K54" i="9"/>
  <c r="K55" i="9"/>
  <c r="K57" i="9"/>
  <c r="K58" i="9"/>
  <c r="K59" i="9"/>
  <c r="K60" i="9"/>
  <c r="K61" i="9"/>
  <c r="K62" i="9"/>
  <c r="K63" i="9"/>
  <c r="K56" i="9"/>
  <c r="K64" i="9"/>
  <c r="K65" i="9"/>
  <c r="K66" i="9"/>
  <c r="K67" i="9"/>
  <c r="K23" i="9"/>
  <c r="K22" i="9"/>
  <c r="K21" i="9"/>
  <c r="K25" i="9"/>
  <c r="K26" i="9"/>
  <c r="K24" i="9"/>
  <c r="K27" i="9"/>
  <c r="K28" i="9"/>
  <c r="K29" i="9"/>
  <c r="K30" i="9"/>
  <c r="K31" i="9"/>
  <c r="K32" i="9"/>
  <c r="K33" i="9"/>
  <c r="K34" i="9"/>
  <c r="K8" i="9"/>
  <c r="K5" i="9"/>
  <c r="K7" i="9"/>
  <c r="K6" i="9"/>
  <c r="K9" i="9"/>
  <c r="K10" i="9"/>
  <c r="K11" i="9"/>
  <c r="K12" i="9"/>
  <c r="K13" i="9"/>
  <c r="K14" i="9"/>
  <c r="K15" i="9"/>
  <c r="K44" i="10"/>
  <c r="K35" i="10"/>
  <c r="K24" i="10"/>
  <c r="K22" i="10"/>
  <c r="K23" i="10"/>
  <c r="K26" i="10"/>
  <c r="K25" i="10"/>
  <c r="K27" i="10"/>
  <c r="K28" i="10"/>
  <c r="K14" i="10"/>
  <c r="K15" i="10"/>
  <c r="K16" i="10"/>
  <c r="K13" i="10"/>
  <c r="K5" i="10"/>
  <c r="K7" i="10"/>
  <c r="K6" i="10"/>
  <c r="I12" i="8"/>
  <c r="I11" i="8"/>
  <c r="I10" i="8"/>
  <c r="I9" i="8"/>
  <c r="I13" i="8"/>
  <c r="I7" i="8"/>
  <c r="I6" i="8"/>
  <c r="I5" i="8"/>
  <c r="I4" i="8"/>
  <c r="I24" i="7"/>
  <c r="I23" i="7"/>
  <c r="I22" i="7"/>
  <c r="I20" i="7"/>
  <c r="I18" i="7"/>
  <c r="I17" i="7"/>
  <c r="I10" i="7"/>
  <c r="I6" i="7"/>
  <c r="I5" i="7"/>
  <c r="I54" i="7"/>
  <c r="I80" i="7"/>
  <c r="I70" i="7"/>
  <c r="I33" i="7"/>
  <c r="I28" i="7"/>
  <c r="I42" i="7"/>
  <c r="I59" i="7"/>
  <c r="I31" i="7"/>
  <c r="I12" i="7"/>
  <c r="I81" i="7"/>
  <c r="I41" i="7"/>
  <c r="I62" i="7"/>
  <c r="I21" i="7"/>
  <c r="I66" i="7"/>
  <c r="I13" i="7"/>
  <c r="I25" i="7"/>
  <c r="I48" i="7"/>
  <c r="I84" i="7"/>
  <c r="I14" i="7"/>
  <c r="I46" i="7"/>
  <c r="I76" i="7"/>
  <c r="I85" i="7"/>
  <c r="I50" i="7"/>
  <c r="I35" i="7"/>
  <c r="I64" i="7"/>
  <c r="I88" i="7"/>
  <c r="I38" i="7"/>
  <c r="I71" i="7"/>
  <c r="I29" i="7"/>
  <c r="I94" i="7"/>
  <c r="I82" i="7"/>
  <c r="I16" i="7"/>
  <c r="I60" i="7"/>
  <c r="I40" i="7"/>
  <c r="I97" i="7"/>
  <c r="I45" i="7"/>
  <c r="I79" i="7"/>
  <c r="I73" i="7"/>
  <c r="I32" i="7"/>
  <c r="I55" i="7"/>
  <c r="I36" i="7"/>
  <c r="I75" i="7"/>
  <c r="I72" i="7"/>
  <c r="I27" i="7"/>
  <c r="I95" i="7"/>
  <c r="I61" i="7"/>
  <c r="I92" i="7"/>
  <c r="I34" i="7"/>
  <c r="I56" i="7"/>
  <c r="I87" i="7"/>
  <c r="I52" i="7"/>
  <c r="I47" i="7"/>
  <c r="I51" i="7"/>
  <c r="I65" i="7"/>
  <c r="I19" i="7"/>
  <c r="I4" i="7"/>
  <c r="I53" i="7"/>
  <c r="I68" i="7"/>
  <c r="I77" i="7"/>
  <c r="I8" i="7"/>
  <c r="I67" i="7"/>
  <c r="I74" i="7"/>
  <c r="I86" i="7"/>
  <c r="I63" i="7"/>
  <c r="I37" i="7"/>
  <c r="I93" i="7"/>
  <c r="I89" i="7"/>
  <c r="I57" i="7"/>
  <c r="I91" i="7"/>
  <c r="I7" i="7"/>
  <c r="I43" i="7"/>
  <c r="I44" i="7"/>
  <c r="I96" i="7"/>
  <c r="I49" i="7"/>
  <c r="I30" i="7"/>
  <c r="I26" i="7"/>
  <c r="I58" i="7"/>
  <c r="I90" i="7"/>
  <c r="I78" i="7"/>
  <c r="I9" i="7"/>
  <c r="I69" i="7"/>
  <c r="I11" i="7"/>
  <c r="I15" i="7"/>
  <c r="I39" i="7"/>
  <c r="I83" i="7"/>
  <c r="I8" i="8" l="1"/>
  <c r="I14" i="8"/>
  <c r="I15" i="8"/>
  <c r="I16" i="8"/>
  <c r="I17" i="8"/>
  <c r="I18" i="8"/>
  <c r="I19" i="8"/>
  <c r="I20" i="8"/>
  <c r="I21" i="8"/>
  <c r="I22" i="8"/>
  <c r="I23" i="8"/>
  <c r="I24" i="8"/>
  <c r="K38" i="10" l="1"/>
  <c r="K37" i="10"/>
  <c r="K36" i="10"/>
  <c r="K34" i="10"/>
</calcChain>
</file>

<file path=xl/sharedStrings.xml><?xml version="1.0" encoding="utf-8"?>
<sst xmlns="http://schemas.openxmlformats.org/spreadsheetml/2006/main" count="392" uniqueCount="135">
  <si>
    <t>David Valero</t>
  </si>
  <si>
    <t>Junior</t>
  </si>
  <si>
    <t>Daniel Sanchez</t>
  </si>
  <si>
    <t>Daniel Galvez</t>
  </si>
  <si>
    <t>Rafa Velasco JR</t>
  </si>
  <si>
    <t>Antonio Molina</t>
  </si>
  <si>
    <t>Sergio Sanchez</t>
  </si>
  <si>
    <t>Christopher George</t>
  </si>
  <si>
    <t>Finlay Cant</t>
  </si>
  <si>
    <t>Ruben Moreno</t>
  </si>
  <si>
    <t>Miriam Gross</t>
  </si>
  <si>
    <t>Harley McGuigan</t>
  </si>
  <si>
    <t>Katherine Rogers</t>
  </si>
  <si>
    <t>Pablo De La Torre</t>
  </si>
  <si>
    <t>Ben Reeves</t>
  </si>
  <si>
    <t>Steven Walker</t>
  </si>
  <si>
    <t>Colin Thompson</t>
  </si>
  <si>
    <t>Sergi  Esquivel</t>
  </si>
  <si>
    <t>Richard Blagg</t>
  </si>
  <si>
    <t>Matthew Borg</t>
  </si>
  <si>
    <t>Arnold Rogers</t>
  </si>
  <si>
    <t>Jovan Santos</t>
  </si>
  <si>
    <t>Kim Baglietto</t>
  </si>
  <si>
    <t>Tamara Tsikiauri</t>
  </si>
  <si>
    <t>Stacey Napoli</t>
  </si>
  <si>
    <t>Stephen Crotty</t>
  </si>
  <si>
    <t>Antonio Martin</t>
  </si>
  <si>
    <t>Juan Almansa</t>
  </si>
  <si>
    <t>Azarias Vivo</t>
  </si>
  <si>
    <t>Aaron Carreras</t>
  </si>
  <si>
    <t>Aaron Perales</t>
  </si>
  <si>
    <t>Philip Macedo</t>
  </si>
  <si>
    <t>Tim Seed</t>
  </si>
  <si>
    <t>Bernardo Perez Rueda</t>
  </si>
  <si>
    <t>Leon Gordon</t>
  </si>
  <si>
    <t>Lee Busto</t>
  </si>
  <si>
    <t>Nicolas Ferrary</t>
  </si>
  <si>
    <t>Jacek Trojanowski</t>
  </si>
  <si>
    <t>Ashley Mear</t>
  </si>
  <si>
    <t>Juan Manuel Carrasco Ruiz</t>
  </si>
  <si>
    <t>Damien Delgado</t>
  </si>
  <si>
    <t>Raul Gago</t>
  </si>
  <si>
    <t>Nicky Bennett</t>
  </si>
  <si>
    <t>Nadine Vazquez</t>
  </si>
  <si>
    <t xml:space="preserve">Laura Martin </t>
  </si>
  <si>
    <t>Ana Gavilan</t>
  </si>
  <si>
    <t>Raquel Melendez</t>
  </si>
  <si>
    <t>Ky Barnett</t>
  </si>
  <si>
    <t>Ivan Ford</t>
  </si>
  <si>
    <t>Maurice Turnock</t>
  </si>
  <si>
    <t>Emilio Bautista</t>
  </si>
  <si>
    <t>Rafa Velasco</t>
  </si>
  <si>
    <t>Juan Manuel Palmero</t>
  </si>
  <si>
    <t>Kerion Alvarez</t>
  </si>
  <si>
    <t>Mark Chichon</t>
  </si>
  <si>
    <t>Owen Smith</t>
  </si>
  <si>
    <t>Keith Laguea</t>
  </si>
  <si>
    <t>Edgar Harper</t>
  </si>
  <si>
    <t xml:space="preserve">Michael Rugeroni </t>
  </si>
  <si>
    <t>Christopher Wall</t>
  </si>
  <si>
    <t>Francis Mena</t>
  </si>
  <si>
    <t>Jeremy Clinton</t>
  </si>
  <si>
    <t>Colin Francis</t>
  </si>
  <si>
    <t>John Amado</t>
  </si>
  <si>
    <t>Silvia Desoiza</t>
  </si>
  <si>
    <t>Maria Fortunato</t>
  </si>
  <si>
    <t>Sharron Mifsud Celecia</t>
  </si>
  <si>
    <t>Alicia Dominguez Arcos</t>
  </si>
  <si>
    <t>Marisa Pitarch</t>
  </si>
  <si>
    <t>Louis Hook</t>
  </si>
  <si>
    <t>Christiane Fagan</t>
  </si>
  <si>
    <t>Lesley Jackson</t>
  </si>
  <si>
    <t>John Fortunato</t>
  </si>
  <si>
    <t>Dennis Bautista</t>
  </si>
  <si>
    <t>Joseph Celecia</t>
  </si>
  <si>
    <t>Jose Antonio Millan Saenz</t>
  </si>
  <si>
    <t>Julian Bilbao Garay</t>
  </si>
  <si>
    <t>Jose Maria Vivo</t>
  </si>
  <si>
    <t>Name of Athlete</t>
  </si>
  <si>
    <t>Cristina Lawrence</t>
  </si>
  <si>
    <t>Javier Diaz Carretero</t>
  </si>
  <si>
    <t>Luis Carlos Lopez Perez</t>
  </si>
  <si>
    <t>Robert Matto</t>
  </si>
  <si>
    <t>Chris Walker</t>
  </si>
  <si>
    <t>Nicky Balbuena</t>
  </si>
  <si>
    <t>Karl Netto</t>
  </si>
  <si>
    <t>Julian Santos</t>
  </si>
  <si>
    <t>James Bromwell</t>
  </si>
  <si>
    <t>Christian Avellano</t>
  </si>
  <si>
    <t>Joe Lane</t>
  </si>
  <si>
    <t>Neil Saville</t>
  </si>
  <si>
    <t>Rafael Rodriguez</t>
  </si>
  <si>
    <t>Leslie Mckee</t>
  </si>
  <si>
    <t>Bernardo Ortiz Fernandez</t>
  </si>
  <si>
    <t>David Santana Gomez</t>
  </si>
  <si>
    <t>Sam O'Shea</t>
  </si>
  <si>
    <t>Paco Britto</t>
  </si>
  <si>
    <t>Harvey Dixon</t>
  </si>
  <si>
    <t>Charlie Walker</t>
  </si>
  <si>
    <t>Alex Peralta</t>
  </si>
  <si>
    <t>Fintan Hunt</t>
  </si>
  <si>
    <t>Ryan Clinton</t>
  </si>
  <si>
    <t>Miguel Angel Rivas Ruiz</t>
  </si>
  <si>
    <t>Andrew Gordon</t>
  </si>
  <si>
    <t>Juan Jesus Reinaldo Herrera</t>
  </si>
  <si>
    <t>Manuel Maria Gomez Rodriguez</t>
  </si>
  <si>
    <t>James Noguera</t>
  </si>
  <si>
    <t>King of the Road Classification 6 of 7 to count</t>
  </si>
  <si>
    <t>Race 1</t>
  </si>
  <si>
    <t>Race 2</t>
  </si>
  <si>
    <t>Race 3</t>
  </si>
  <si>
    <t>Race 4</t>
  </si>
  <si>
    <t>Race 5</t>
  </si>
  <si>
    <t>Race 6</t>
  </si>
  <si>
    <t>Race 7</t>
  </si>
  <si>
    <t>Total</t>
  </si>
  <si>
    <t>Current Position</t>
  </si>
  <si>
    <t>Points Per Race - 5 of 7 Races to Count</t>
  </si>
  <si>
    <t>Senior 18-34</t>
  </si>
  <si>
    <t>Points Per Race - 6 of 7 Races to Count</t>
  </si>
  <si>
    <t>Masters A 35-44</t>
  </si>
  <si>
    <t>Masters B 45-54</t>
  </si>
  <si>
    <t>Masters C 55-59</t>
  </si>
  <si>
    <t>Masters D 60-64</t>
  </si>
  <si>
    <t>Masters E 65+</t>
  </si>
  <si>
    <t>Danan Truong</t>
  </si>
  <si>
    <t>Juan Antonio Perez</t>
  </si>
  <si>
    <t>Jose Maria Matas</t>
  </si>
  <si>
    <t>Adrian Perez</t>
  </si>
  <si>
    <t>Daniel Benitez</t>
  </si>
  <si>
    <t>Neil Perera</t>
  </si>
  <si>
    <t>Pepe Escarcena</t>
  </si>
  <si>
    <t>Juan Tellez</t>
  </si>
  <si>
    <t>Juan Manuel Fernandez</t>
  </si>
  <si>
    <t>Jose Luis Sanchez Deniz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</si>
</sst>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5" xfId="0" applyBorder="1"/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2" borderId="2" xfId="0" applyFill="1" applyBorder="1" applyAlignment="1">
      <alignment horizontal="center"/>
    </xf>
    <xf numFmtId="0" fontId="0" fillId="2" borderId="5" xfId="0" applyFill="1" applyBorder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I97"/>
  <sheetViews>
    <sheetView tabSelected="1" workbookViewId="0">
      <selection activeCell="C1" sqref="C1"/>
    </sheetView>
  </sheetViews>
  <sheetFormatPr defaultRowHeight="14.5" x14ac:dyDescent="0.35"/>
  <cols>
    <col min="1" max="1" width="28.81640625" customWidth="1"/>
    <col min="2" max="2" width="10" customWidth="1"/>
    <col min="6" max="6" width="8.90625"/>
  </cols>
  <sheetData>
    <row r="1" spans="1:9" x14ac:dyDescent="0.35">
      <c r="A1" s="4" t="s">
        <v>107</v>
      </c>
      <c r="B1" s="4"/>
      <c r="C1" s="4"/>
      <c r="D1" s="4"/>
      <c r="E1" s="4"/>
    </row>
    <row r="2" spans="1:9" ht="15" thickBot="1" x14ac:dyDescent="0.4"/>
    <row r="3" spans="1:9" ht="15.5" thickTop="1" thickBot="1" x14ac:dyDescent="0.4">
      <c r="B3" s="5" t="s">
        <v>108</v>
      </c>
      <c r="C3" s="5" t="s">
        <v>109</v>
      </c>
      <c r="D3" s="5" t="s">
        <v>110</v>
      </c>
      <c r="E3" s="5" t="s">
        <v>111</v>
      </c>
      <c r="F3" s="5" t="s">
        <v>112</v>
      </c>
      <c r="G3" s="5" t="s">
        <v>113</v>
      </c>
      <c r="H3" s="5" t="s">
        <v>114</v>
      </c>
      <c r="I3" s="7" t="s">
        <v>115</v>
      </c>
    </row>
    <row r="4" spans="1:9" x14ac:dyDescent="0.35">
      <c r="A4" s="12" t="s">
        <v>81</v>
      </c>
      <c r="B4" s="2"/>
      <c r="C4" s="2">
        <v>98</v>
      </c>
      <c r="D4" s="2">
        <v>100</v>
      </c>
      <c r="E4" s="2">
        <v>98</v>
      </c>
      <c r="F4" s="2">
        <v>100</v>
      </c>
      <c r="G4" s="2">
        <v>100</v>
      </c>
      <c r="H4" s="2">
        <v>98</v>
      </c>
      <c r="I4" s="13">
        <f>B4+C4+D4+E4+F4+G4+H4</f>
        <v>594</v>
      </c>
    </row>
    <row r="5" spans="1:9" x14ac:dyDescent="0.35">
      <c r="A5" s="1" t="s">
        <v>34</v>
      </c>
      <c r="B5">
        <v>96</v>
      </c>
      <c r="C5">
        <v>96</v>
      </c>
      <c r="D5">
        <v>98</v>
      </c>
      <c r="E5">
        <v>97</v>
      </c>
      <c r="F5" s="11">
        <v>94</v>
      </c>
      <c r="G5">
        <v>97</v>
      </c>
      <c r="H5">
        <v>97</v>
      </c>
      <c r="I5" s="6">
        <f>B5+C5+D5+E5+F5+G5+H5-94</f>
        <v>581</v>
      </c>
    </row>
    <row r="6" spans="1:9" x14ac:dyDescent="0.35">
      <c r="A6" s="1" t="s">
        <v>37</v>
      </c>
      <c r="B6">
        <v>98</v>
      </c>
      <c r="C6">
        <v>95</v>
      </c>
      <c r="D6">
        <v>96</v>
      </c>
      <c r="E6">
        <v>95</v>
      </c>
      <c r="F6" s="11">
        <v>92</v>
      </c>
      <c r="G6">
        <v>94</v>
      </c>
      <c r="H6">
        <v>94</v>
      </c>
      <c r="I6" s="6">
        <f>B6+C6+D6+E6+F6+G6+H6-92</f>
        <v>572</v>
      </c>
    </row>
    <row r="7" spans="1:9" x14ac:dyDescent="0.35">
      <c r="A7" s="1" t="s">
        <v>31</v>
      </c>
      <c r="B7">
        <v>95</v>
      </c>
      <c r="C7">
        <v>92</v>
      </c>
      <c r="D7">
        <v>97</v>
      </c>
      <c r="E7">
        <v>94</v>
      </c>
      <c r="G7">
        <v>96</v>
      </c>
      <c r="H7">
        <v>95</v>
      </c>
      <c r="I7" s="6">
        <f>B7+C7+D7+E7+F7+G7+H7</f>
        <v>569</v>
      </c>
    </row>
    <row r="8" spans="1:9" x14ac:dyDescent="0.35">
      <c r="A8" s="1" t="s">
        <v>49</v>
      </c>
      <c r="B8">
        <v>91</v>
      </c>
      <c r="C8">
        <v>93</v>
      </c>
      <c r="D8">
        <v>95</v>
      </c>
      <c r="E8">
        <v>93</v>
      </c>
      <c r="F8">
        <v>93</v>
      </c>
      <c r="H8">
        <v>96</v>
      </c>
      <c r="I8" s="6">
        <f>B8+C8+D8+E8+F8+G8+H8</f>
        <v>561</v>
      </c>
    </row>
    <row r="9" spans="1:9" x14ac:dyDescent="0.35">
      <c r="A9" s="1" t="s">
        <v>17</v>
      </c>
      <c r="B9">
        <v>94</v>
      </c>
      <c r="C9">
        <v>87</v>
      </c>
      <c r="D9">
        <v>94</v>
      </c>
      <c r="E9">
        <v>81</v>
      </c>
      <c r="G9">
        <v>95</v>
      </c>
      <c r="H9">
        <v>92</v>
      </c>
      <c r="I9" s="6">
        <f>B9+C9+D9+E9+F9+G9+H9</f>
        <v>543</v>
      </c>
    </row>
    <row r="10" spans="1:9" x14ac:dyDescent="0.35">
      <c r="A10" s="1" t="s">
        <v>26</v>
      </c>
      <c r="B10">
        <v>87</v>
      </c>
      <c r="C10" s="11">
        <v>86</v>
      </c>
      <c r="D10">
        <v>93</v>
      </c>
      <c r="E10">
        <v>91</v>
      </c>
      <c r="F10">
        <v>89</v>
      </c>
      <c r="G10">
        <v>91</v>
      </c>
      <c r="H10">
        <v>90</v>
      </c>
      <c r="I10" s="6">
        <f>B10+C10+D10+E10+F10+G10+H10-86</f>
        <v>541</v>
      </c>
    </row>
    <row r="11" spans="1:9" x14ac:dyDescent="0.35">
      <c r="A11" s="1" t="s">
        <v>25</v>
      </c>
      <c r="B11">
        <v>89</v>
      </c>
      <c r="D11">
        <v>89</v>
      </c>
      <c r="E11">
        <v>88</v>
      </c>
      <c r="F11">
        <v>91</v>
      </c>
      <c r="G11">
        <v>92</v>
      </c>
      <c r="H11">
        <v>89</v>
      </c>
      <c r="I11" s="6">
        <f t="shared" ref="I11:I16" si="0">B11+C11+D11+E11+F11+G11+H11</f>
        <v>538</v>
      </c>
    </row>
    <row r="12" spans="1:9" x14ac:dyDescent="0.35">
      <c r="A12" s="1" t="s">
        <v>33</v>
      </c>
      <c r="B12">
        <v>92</v>
      </c>
      <c r="C12">
        <v>91</v>
      </c>
      <c r="D12">
        <v>92</v>
      </c>
      <c r="E12">
        <v>79</v>
      </c>
      <c r="F12">
        <v>87</v>
      </c>
      <c r="H12">
        <v>88</v>
      </c>
      <c r="I12" s="6">
        <f t="shared" si="0"/>
        <v>529</v>
      </c>
    </row>
    <row r="13" spans="1:9" x14ac:dyDescent="0.35">
      <c r="A13" s="1" t="s">
        <v>16</v>
      </c>
      <c r="B13">
        <v>90</v>
      </c>
      <c r="C13">
        <v>89</v>
      </c>
      <c r="D13">
        <v>91</v>
      </c>
      <c r="E13">
        <v>89</v>
      </c>
      <c r="G13">
        <v>84</v>
      </c>
      <c r="H13">
        <v>84</v>
      </c>
      <c r="I13" s="6">
        <f t="shared" si="0"/>
        <v>527</v>
      </c>
    </row>
    <row r="14" spans="1:9" x14ac:dyDescent="0.35">
      <c r="A14" s="1" t="s">
        <v>3</v>
      </c>
      <c r="B14">
        <v>82</v>
      </c>
      <c r="C14">
        <v>83</v>
      </c>
      <c r="D14">
        <v>86</v>
      </c>
      <c r="E14">
        <v>90</v>
      </c>
      <c r="G14">
        <v>90</v>
      </c>
      <c r="H14">
        <v>87</v>
      </c>
      <c r="I14" s="6">
        <f t="shared" si="0"/>
        <v>518</v>
      </c>
    </row>
    <row r="15" spans="1:9" x14ac:dyDescent="0.35">
      <c r="A15" s="1" t="s">
        <v>32</v>
      </c>
      <c r="B15">
        <v>84</v>
      </c>
      <c r="C15">
        <v>84</v>
      </c>
      <c r="D15">
        <v>84</v>
      </c>
      <c r="E15">
        <v>90</v>
      </c>
      <c r="F15">
        <v>83</v>
      </c>
      <c r="G15">
        <v>77</v>
      </c>
      <c r="I15" s="6">
        <f t="shared" si="0"/>
        <v>502</v>
      </c>
    </row>
    <row r="16" spans="1:9" x14ac:dyDescent="0.35">
      <c r="A16" s="1" t="s">
        <v>80</v>
      </c>
      <c r="C16">
        <v>100</v>
      </c>
      <c r="D16">
        <v>99</v>
      </c>
      <c r="E16">
        <v>100</v>
      </c>
      <c r="F16">
        <v>99</v>
      </c>
      <c r="H16">
        <v>100</v>
      </c>
      <c r="I16" s="6">
        <f t="shared" si="0"/>
        <v>498</v>
      </c>
    </row>
    <row r="17" spans="1:9" x14ac:dyDescent="0.35">
      <c r="A17" s="1" t="s">
        <v>8</v>
      </c>
      <c r="B17">
        <v>78</v>
      </c>
      <c r="C17">
        <v>81</v>
      </c>
      <c r="D17">
        <v>82</v>
      </c>
      <c r="E17">
        <v>84</v>
      </c>
      <c r="F17">
        <v>80</v>
      </c>
      <c r="G17">
        <v>89</v>
      </c>
      <c r="H17" s="11">
        <v>76</v>
      </c>
      <c r="I17" s="6">
        <f>B17+C17+D17+E17+F17+G17+H17-76</f>
        <v>494</v>
      </c>
    </row>
    <row r="18" spans="1:9" x14ac:dyDescent="0.35">
      <c r="A18" s="1" t="s">
        <v>15</v>
      </c>
      <c r="B18">
        <v>86</v>
      </c>
      <c r="C18">
        <v>88</v>
      </c>
      <c r="D18">
        <v>71</v>
      </c>
      <c r="E18">
        <v>80</v>
      </c>
      <c r="F18">
        <v>90</v>
      </c>
      <c r="G18" s="11">
        <v>60</v>
      </c>
      <c r="H18">
        <v>77</v>
      </c>
      <c r="I18" s="6">
        <f>B18+C18+D18+E18+F18+G18+H18-60</f>
        <v>492</v>
      </c>
    </row>
    <row r="19" spans="1:9" x14ac:dyDescent="0.35">
      <c r="A19" s="1" t="s">
        <v>69</v>
      </c>
      <c r="B19">
        <v>79</v>
      </c>
      <c r="C19">
        <v>80</v>
      </c>
      <c r="D19">
        <v>81</v>
      </c>
      <c r="F19">
        <v>84</v>
      </c>
      <c r="G19">
        <v>83</v>
      </c>
      <c r="H19">
        <v>85</v>
      </c>
      <c r="I19" s="6">
        <f>B19+C19+D19+E19+F19+G19+H19</f>
        <v>492</v>
      </c>
    </row>
    <row r="20" spans="1:9" x14ac:dyDescent="0.35">
      <c r="A20" s="1" t="s">
        <v>29</v>
      </c>
      <c r="B20">
        <v>74</v>
      </c>
      <c r="C20">
        <v>77</v>
      </c>
      <c r="D20">
        <v>77</v>
      </c>
      <c r="E20">
        <v>77</v>
      </c>
      <c r="F20">
        <v>78</v>
      </c>
      <c r="G20" s="11">
        <v>72</v>
      </c>
      <c r="H20">
        <v>82</v>
      </c>
      <c r="I20" s="6">
        <f>B20+C20+D20+E20+F20+G20+H20-72</f>
        <v>465</v>
      </c>
    </row>
    <row r="21" spans="1:9" x14ac:dyDescent="0.35">
      <c r="A21" s="1" t="s">
        <v>59</v>
      </c>
      <c r="B21">
        <v>58</v>
      </c>
      <c r="C21">
        <v>65</v>
      </c>
      <c r="D21">
        <v>68</v>
      </c>
      <c r="E21">
        <v>67</v>
      </c>
      <c r="F21">
        <v>70</v>
      </c>
      <c r="G21">
        <v>58</v>
      </c>
      <c r="H21">
        <v>78</v>
      </c>
      <c r="I21" s="6">
        <f>B21+C21+D21+E21+F21+G21+H21</f>
        <v>464</v>
      </c>
    </row>
    <row r="22" spans="1:9" x14ac:dyDescent="0.35">
      <c r="A22" s="1" t="s">
        <v>7</v>
      </c>
      <c r="B22">
        <v>76</v>
      </c>
      <c r="C22">
        <v>78</v>
      </c>
      <c r="D22" s="11">
        <v>73</v>
      </c>
      <c r="E22">
        <v>76</v>
      </c>
      <c r="F22">
        <v>74</v>
      </c>
      <c r="G22">
        <v>78</v>
      </c>
      <c r="H22">
        <v>80</v>
      </c>
      <c r="I22" s="6">
        <f>B22+C22+D22+E22+F22+G22+H22-73</f>
        <v>462</v>
      </c>
    </row>
    <row r="23" spans="1:9" x14ac:dyDescent="0.35">
      <c r="A23" s="1" t="s">
        <v>61</v>
      </c>
      <c r="B23">
        <v>73</v>
      </c>
      <c r="C23" s="11">
        <v>70</v>
      </c>
      <c r="D23">
        <v>76</v>
      </c>
      <c r="E23">
        <v>82</v>
      </c>
      <c r="F23">
        <v>76</v>
      </c>
      <c r="G23">
        <v>71</v>
      </c>
      <c r="H23">
        <v>83</v>
      </c>
      <c r="I23" s="6">
        <f>B23+C23+D23+E23+F23+G23+H23-70</f>
        <v>461</v>
      </c>
    </row>
    <row r="24" spans="1:9" x14ac:dyDescent="0.35">
      <c r="A24" s="1" t="s">
        <v>55</v>
      </c>
      <c r="B24" s="11">
        <v>65</v>
      </c>
      <c r="C24">
        <v>69</v>
      </c>
      <c r="D24">
        <v>75</v>
      </c>
      <c r="E24">
        <v>75</v>
      </c>
      <c r="F24">
        <v>75</v>
      </c>
      <c r="G24">
        <v>69</v>
      </c>
      <c r="H24">
        <v>81</v>
      </c>
      <c r="I24" s="6">
        <f>B24+C24+D24+E24+F24+G24+H24-65</f>
        <v>444</v>
      </c>
    </row>
    <row r="25" spans="1:9" x14ac:dyDescent="0.35">
      <c r="A25" s="1" t="s">
        <v>40</v>
      </c>
      <c r="B25">
        <v>68</v>
      </c>
      <c r="C25">
        <v>73</v>
      </c>
      <c r="D25">
        <v>78</v>
      </c>
      <c r="E25">
        <v>78</v>
      </c>
      <c r="F25">
        <v>77</v>
      </c>
      <c r="G25">
        <v>66</v>
      </c>
      <c r="I25" s="6">
        <f t="shared" ref="I25:I56" si="1">B25+C25+D25+E25+F25+G25+H25</f>
        <v>440</v>
      </c>
    </row>
    <row r="26" spans="1:9" x14ac:dyDescent="0.35">
      <c r="A26" s="1" t="s">
        <v>82</v>
      </c>
      <c r="C26">
        <v>85</v>
      </c>
      <c r="D26">
        <v>87</v>
      </c>
      <c r="E26">
        <v>87</v>
      </c>
      <c r="F26">
        <v>86</v>
      </c>
      <c r="G26">
        <v>85</v>
      </c>
      <c r="I26" s="6">
        <f t="shared" si="1"/>
        <v>430</v>
      </c>
    </row>
    <row r="27" spans="1:9" x14ac:dyDescent="0.35">
      <c r="A27" s="1" t="s">
        <v>39</v>
      </c>
      <c r="B27">
        <v>83</v>
      </c>
      <c r="C27">
        <v>82</v>
      </c>
      <c r="D27">
        <v>88</v>
      </c>
      <c r="F27">
        <v>85</v>
      </c>
      <c r="G27">
        <v>86</v>
      </c>
      <c r="I27" s="6">
        <f t="shared" si="1"/>
        <v>424</v>
      </c>
    </row>
    <row r="28" spans="1:9" x14ac:dyDescent="0.35">
      <c r="A28" s="1" t="s">
        <v>20</v>
      </c>
      <c r="B28">
        <v>100</v>
      </c>
      <c r="C28">
        <v>99</v>
      </c>
      <c r="E28">
        <v>99</v>
      </c>
      <c r="H28">
        <v>99</v>
      </c>
      <c r="I28" s="6">
        <f t="shared" si="1"/>
        <v>397</v>
      </c>
    </row>
    <row r="29" spans="1:9" x14ac:dyDescent="0.35">
      <c r="A29" s="1" t="s">
        <v>48</v>
      </c>
      <c r="B29">
        <v>55</v>
      </c>
      <c r="C29">
        <v>64</v>
      </c>
      <c r="D29">
        <v>69</v>
      </c>
      <c r="E29">
        <v>69</v>
      </c>
      <c r="G29">
        <v>62</v>
      </c>
      <c r="H29">
        <v>75</v>
      </c>
      <c r="I29" s="6">
        <f t="shared" si="1"/>
        <v>394</v>
      </c>
    </row>
    <row r="30" spans="1:9" x14ac:dyDescent="0.35">
      <c r="A30" s="1" t="s">
        <v>18</v>
      </c>
      <c r="B30">
        <v>99</v>
      </c>
      <c r="C30">
        <v>94</v>
      </c>
      <c r="F30">
        <v>98</v>
      </c>
      <c r="G30">
        <v>99</v>
      </c>
      <c r="I30" s="6">
        <f t="shared" si="1"/>
        <v>390</v>
      </c>
    </row>
    <row r="31" spans="1:9" x14ac:dyDescent="0.35">
      <c r="A31" s="1" t="s">
        <v>14</v>
      </c>
      <c r="B31">
        <v>97</v>
      </c>
      <c r="C31">
        <v>97</v>
      </c>
      <c r="F31">
        <v>97</v>
      </c>
      <c r="G31">
        <v>98</v>
      </c>
      <c r="I31" s="6">
        <f t="shared" si="1"/>
        <v>389</v>
      </c>
    </row>
    <row r="32" spans="1:9" x14ac:dyDescent="0.35">
      <c r="A32" s="1" t="s">
        <v>74</v>
      </c>
      <c r="B32">
        <v>51</v>
      </c>
      <c r="C32">
        <v>60</v>
      </c>
      <c r="D32">
        <v>70</v>
      </c>
      <c r="E32">
        <v>70</v>
      </c>
      <c r="F32">
        <v>65</v>
      </c>
      <c r="H32">
        <v>73</v>
      </c>
      <c r="I32" s="6">
        <f t="shared" si="1"/>
        <v>389</v>
      </c>
    </row>
    <row r="33" spans="1:9" x14ac:dyDescent="0.35">
      <c r="A33" s="1" t="s">
        <v>5</v>
      </c>
      <c r="B33">
        <v>71</v>
      </c>
      <c r="C33">
        <v>49</v>
      </c>
      <c r="D33">
        <v>63</v>
      </c>
      <c r="E33">
        <v>62</v>
      </c>
      <c r="G33">
        <v>51</v>
      </c>
      <c r="H33">
        <v>70</v>
      </c>
      <c r="I33" s="6">
        <f t="shared" si="1"/>
        <v>366</v>
      </c>
    </row>
    <row r="34" spans="1:9" x14ac:dyDescent="0.35">
      <c r="A34" s="1" t="s">
        <v>76</v>
      </c>
      <c r="B34">
        <v>45</v>
      </c>
      <c r="D34">
        <v>64</v>
      </c>
      <c r="E34">
        <v>63</v>
      </c>
      <c r="F34">
        <v>63</v>
      </c>
      <c r="G34">
        <v>53</v>
      </c>
      <c r="H34">
        <v>72</v>
      </c>
      <c r="I34" s="6">
        <f t="shared" si="1"/>
        <v>360</v>
      </c>
    </row>
    <row r="35" spans="1:9" x14ac:dyDescent="0.35">
      <c r="A35" s="1" t="s">
        <v>57</v>
      </c>
      <c r="B35">
        <v>67</v>
      </c>
      <c r="C35">
        <v>71</v>
      </c>
      <c r="D35">
        <v>72</v>
      </c>
      <c r="F35">
        <v>67</v>
      </c>
      <c r="G35">
        <v>56</v>
      </c>
      <c r="I35" s="6">
        <f t="shared" si="1"/>
        <v>333</v>
      </c>
    </row>
    <row r="36" spans="1:9" x14ac:dyDescent="0.35">
      <c r="A36" s="1" t="s">
        <v>27</v>
      </c>
      <c r="B36">
        <v>80</v>
      </c>
      <c r="D36">
        <v>74</v>
      </c>
      <c r="G36">
        <v>88</v>
      </c>
      <c r="H36">
        <v>86</v>
      </c>
      <c r="I36" s="6">
        <f t="shared" si="1"/>
        <v>328</v>
      </c>
    </row>
    <row r="37" spans="1:9" x14ac:dyDescent="0.35">
      <c r="A37" s="1" t="s">
        <v>84</v>
      </c>
      <c r="C37">
        <v>76</v>
      </c>
      <c r="D37">
        <v>79</v>
      </c>
      <c r="E37">
        <v>83</v>
      </c>
      <c r="F37">
        <v>81</v>
      </c>
      <c r="I37" s="6">
        <f t="shared" si="1"/>
        <v>319</v>
      </c>
    </row>
    <row r="38" spans="1:9" x14ac:dyDescent="0.35">
      <c r="A38" s="1" t="s">
        <v>60</v>
      </c>
      <c r="B38">
        <v>54</v>
      </c>
      <c r="C38">
        <v>63</v>
      </c>
      <c r="E38">
        <v>71</v>
      </c>
      <c r="F38">
        <v>68</v>
      </c>
      <c r="G38">
        <v>57</v>
      </c>
      <c r="I38" s="6">
        <f t="shared" si="1"/>
        <v>313</v>
      </c>
    </row>
    <row r="39" spans="1:9" x14ac:dyDescent="0.35">
      <c r="A39" s="1" t="s">
        <v>93</v>
      </c>
      <c r="D39">
        <v>90</v>
      </c>
      <c r="E39">
        <v>92</v>
      </c>
      <c r="H39">
        <v>91</v>
      </c>
      <c r="I39" s="6">
        <f t="shared" si="1"/>
        <v>273</v>
      </c>
    </row>
    <row r="40" spans="1:9" x14ac:dyDescent="0.35">
      <c r="A40" s="1" t="s">
        <v>63</v>
      </c>
      <c r="B40">
        <v>57</v>
      </c>
      <c r="E40">
        <v>68</v>
      </c>
      <c r="F40">
        <v>73</v>
      </c>
      <c r="G40">
        <v>65</v>
      </c>
      <c r="I40" s="6">
        <f t="shared" si="1"/>
        <v>263</v>
      </c>
    </row>
    <row r="41" spans="1:9" x14ac:dyDescent="0.35">
      <c r="A41" s="1" t="s">
        <v>83</v>
      </c>
      <c r="C41">
        <v>79</v>
      </c>
      <c r="D41">
        <v>80</v>
      </c>
      <c r="E41">
        <v>86</v>
      </c>
      <c r="I41" s="6">
        <f t="shared" si="1"/>
        <v>245</v>
      </c>
    </row>
    <row r="42" spans="1:9" x14ac:dyDescent="0.35">
      <c r="A42" s="1" t="s">
        <v>38</v>
      </c>
      <c r="B42">
        <v>77</v>
      </c>
      <c r="F42">
        <v>82</v>
      </c>
      <c r="G42">
        <v>81</v>
      </c>
      <c r="I42" s="6">
        <f t="shared" si="1"/>
        <v>240</v>
      </c>
    </row>
    <row r="43" spans="1:9" x14ac:dyDescent="0.35">
      <c r="A43" s="1" t="s">
        <v>51</v>
      </c>
      <c r="B43">
        <v>88</v>
      </c>
      <c r="C43">
        <v>74</v>
      </c>
      <c r="G43">
        <v>74</v>
      </c>
      <c r="I43" s="6">
        <f t="shared" si="1"/>
        <v>236</v>
      </c>
    </row>
    <row r="44" spans="1:9" x14ac:dyDescent="0.35">
      <c r="A44" s="1" t="s">
        <v>4</v>
      </c>
      <c r="B44">
        <v>72</v>
      </c>
      <c r="C44">
        <v>75</v>
      </c>
      <c r="G44">
        <v>80</v>
      </c>
      <c r="I44" s="6">
        <f t="shared" si="1"/>
        <v>227</v>
      </c>
    </row>
    <row r="45" spans="1:9" x14ac:dyDescent="0.35">
      <c r="A45" s="1" t="s">
        <v>75</v>
      </c>
      <c r="B45">
        <v>46</v>
      </c>
      <c r="D45">
        <v>66</v>
      </c>
      <c r="F45">
        <v>62</v>
      </c>
      <c r="G45">
        <v>52</v>
      </c>
      <c r="I45" s="6">
        <f t="shared" si="1"/>
        <v>226</v>
      </c>
    </row>
    <row r="46" spans="1:9" x14ac:dyDescent="0.35">
      <c r="A46" s="1" t="s">
        <v>2</v>
      </c>
      <c r="B46">
        <v>69</v>
      </c>
      <c r="C46">
        <v>72</v>
      </c>
      <c r="G46">
        <v>82</v>
      </c>
      <c r="I46" s="6">
        <f t="shared" si="1"/>
        <v>223</v>
      </c>
    </row>
    <row r="47" spans="1:9" x14ac:dyDescent="0.35">
      <c r="A47" s="1" t="s">
        <v>53</v>
      </c>
      <c r="B47">
        <v>60</v>
      </c>
      <c r="E47">
        <v>72</v>
      </c>
      <c r="H47">
        <v>79</v>
      </c>
      <c r="I47" s="6">
        <f t="shared" si="1"/>
        <v>211</v>
      </c>
    </row>
    <row r="48" spans="1:9" x14ac:dyDescent="0.35">
      <c r="A48" s="1" t="s">
        <v>125</v>
      </c>
      <c r="G48">
        <v>93</v>
      </c>
      <c r="H48">
        <v>93</v>
      </c>
      <c r="I48" s="6">
        <f t="shared" si="1"/>
        <v>186</v>
      </c>
    </row>
    <row r="49" spans="1:9" x14ac:dyDescent="0.35">
      <c r="A49" s="1" t="s">
        <v>41</v>
      </c>
      <c r="B49">
        <v>93</v>
      </c>
      <c r="C49">
        <v>90</v>
      </c>
      <c r="I49" s="6">
        <f t="shared" si="1"/>
        <v>183</v>
      </c>
    </row>
    <row r="50" spans="1:9" x14ac:dyDescent="0.35">
      <c r="A50" s="1" t="s">
        <v>73</v>
      </c>
      <c r="B50">
        <v>48</v>
      </c>
      <c r="E50">
        <v>66</v>
      </c>
      <c r="F50">
        <v>64</v>
      </c>
      <c r="I50" s="6">
        <f t="shared" si="1"/>
        <v>178</v>
      </c>
    </row>
    <row r="51" spans="1:9" x14ac:dyDescent="0.35">
      <c r="A51" s="1" t="s">
        <v>35</v>
      </c>
      <c r="B51">
        <v>49</v>
      </c>
      <c r="C51">
        <v>54</v>
      </c>
      <c r="G51">
        <v>55</v>
      </c>
      <c r="I51" s="6">
        <f t="shared" si="1"/>
        <v>158</v>
      </c>
    </row>
    <row r="52" spans="1:9" x14ac:dyDescent="0.35">
      <c r="A52" s="1" t="s">
        <v>56</v>
      </c>
      <c r="B52">
        <v>81</v>
      </c>
      <c r="G52">
        <v>75</v>
      </c>
      <c r="I52" s="6">
        <f t="shared" si="1"/>
        <v>156</v>
      </c>
    </row>
    <row r="53" spans="1:9" x14ac:dyDescent="0.35">
      <c r="A53" s="1" t="s">
        <v>105</v>
      </c>
      <c r="F53">
        <v>79</v>
      </c>
      <c r="G53">
        <v>73</v>
      </c>
      <c r="I53" s="6">
        <f t="shared" si="1"/>
        <v>152</v>
      </c>
    </row>
    <row r="54" spans="1:9" x14ac:dyDescent="0.35">
      <c r="A54" s="1" t="s">
        <v>30</v>
      </c>
      <c r="B54">
        <v>75</v>
      </c>
      <c r="G54">
        <v>64</v>
      </c>
      <c r="I54" s="6">
        <f t="shared" si="1"/>
        <v>139</v>
      </c>
    </row>
    <row r="55" spans="1:9" x14ac:dyDescent="0.35">
      <c r="A55" s="1" t="s">
        <v>21</v>
      </c>
      <c r="B55">
        <v>63</v>
      </c>
      <c r="F55">
        <v>72</v>
      </c>
      <c r="I55" s="6">
        <f t="shared" si="1"/>
        <v>135</v>
      </c>
    </row>
    <row r="56" spans="1:9" x14ac:dyDescent="0.35">
      <c r="A56" s="1" t="s">
        <v>86</v>
      </c>
      <c r="C56">
        <v>62</v>
      </c>
      <c r="E56">
        <v>73</v>
      </c>
      <c r="I56" s="6">
        <f t="shared" si="1"/>
        <v>135</v>
      </c>
    </row>
    <row r="57" spans="1:9" ht="15.5" x14ac:dyDescent="0.35">
      <c r="A57" s="3" t="s">
        <v>96</v>
      </c>
      <c r="D57">
        <v>67</v>
      </c>
      <c r="F57">
        <v>66</v>
      </c>
      <c r="I57" s="6">
        <f t="shared" ref="I57:I88" si="2">B57+C57+D57+E57+F57+G57+H57</f>
        <v>133</v>
      </c>
    </row>
    <row r="58" spans="1:9" x14ac:dyDescent="0.35">
      <c r="A58" s="1" t="s">
        <v>9</v>
      </c>
      <c r="B58">
        <v>66</v>
      </c>
      <c r="G58">
        <v>67</v>
      </c>
      <c r="I58" s="6">
        <f t="shared" si="2"/>
        <v>133</v>
      </c>
    </row>
    <row r="59" spans="1:9" x14ac:dyDescent="0.35">
      <c r="A59" s="1" t="s">
        <v>28</v>
      </c>
      <c r="B59">
        <v>62</v>
      </c>
      <c r="C59">
        <v>68</v>
      </c>
      <c r="I59" s="6">
        <f t="shared" si="2"/>
        <v>130</v>
      </c>
    </row>
    <row r="60" spans="1:9" x14ac:dyDescent="0.35">
      <c r="A60" s="1" t="s">
        <v>89</v>
      </c>
      <c r="C60">
        <v>53</v>
      </c>
      <c r="H60">
        <v>74</v>
      </c>
      <c r="I60" s="6">
        <f t="shared" si="2"/>
        <v>127</v>
      </c>
    </row>
    <row r="61" spans="1:9" x14ac:dyDescent="0.35">
      <c r="A61" s="1" t="s">
        <v>52</v>
      </c>
      <c r="B61">
        <v>59</v>
      </c>
      <c r="C61">
        <v>67</v>
      </c>
      <c r="I61" s="6">
        <f t="shared" si="2"/>
        <v>126</v>
      </c>
    </row>
    <row r="62" spans="1:9" x14ac:dyDescent="0.35">
      <c r="A62" s="1" t="s">
        <v>88</v>
      </c>
      <c r="C62">
        <v>55</v>
      </c>
      <c r="F62">
        <v>69</v>
      </c>
      <c r="I62" s="6">
        <f t="shared" si="2"/>
        <v>124</v>
      </c>
    </row>
    <row r="63" spans="1:9" x14ac:dyDescent="0.35">
      <c r="A63" s="1" t="s">
        <v>90</v>
      </c>
      <c r="C63">
        <v>52</v>
      </c>
      <c r="D63">
        <v>65</v>
      </c>
      <c r="I63" s="6">
        <f t="shared" si="2"/>
        <v>117</v>
      </c>
    </row>
    <row r="64" spans="1:9" x14ac:dyDescent="0.35">
      <c r="A64" s="1" t="s">
        <v>50</v>
      </c>
      <c r="B64">
        <v>56</v>
      </c>
      <c r="C64">
        <v>59</v>
      </c>
      <c r="I64" s="6">
        <f t="shared" si="2"/>
        <v>115</v>
      </c>
    </row>
    <row r="65" spans="1:9" x14ac:dyDescent="0.35">
      <c r="A65" s="1" t="s">
        <v>92</v>
      </c>
      <c r="C65">
        <v>50</v>
      </c>
      <c r="D65">
        <v>62</v>
      </c>
      <c r="I65" s="6">
        <f t="shared" si="2"/>
        <v>112</v>
      </c>
    </row>
    <row r="66" spans="1:9" x14ac:dyDescent="0.35">
      <c r="A66" s="1" t="s">
        <v>62</v>
      </c>
      <c r="B66">
        <v>53</v>
      </c>
      <c r="C66">
        <v>58</v>
      </c>
      <c r="I66" s="6">
        <f t="shared" si="2"/>
        <v>111</v>
      </c>
    </row>
    <row r="67" spans="1:9" x14ac:dyDescent="0.35">
      <c r="A67" s="1" t="s">
        <v>58</v>
      </c>
      <c r="B67">
        <v>50</v>
      </c>
      <c r="C67">
        <v>61</v>
      </c>
      <c r="I67" s="6">
        <f t="shared" si="2"/>
        <v>111</v>
      </c>
    </row>
    <row r="68" spans="1:9" x14ac:dyDescent="0.35">
      <c r="A68" s="1" t="s">
        <v>54</v>
      </c>
      <c r="B68">
        <v>52</v>
      </c>
      <c r="C68">
        <v>57</v>
      </c>
      <c r="I68" s="6">
        <f t="shared" si="2"/>
        <v>109</v>
      </c>
    </row>
    <row r="69" spans="1:9" x14ac:dyDescent="0.35">
      <c r="A69" s="1" t="s">
        <v>6</v>
      </c>
      <c r="B69">
        <v>47</v>
      </c>
      <c r="G69">
        <v>59</v>
      </c>
      <c r="I69" s="6">
        <f t="shared" si="2"/>
        <v>106</v>
      </c>
    </row>
    <row r="70" spans="1:9" x14ac:dyDescent="0.35">
      <c r="A70" s="1" t="s">
        <v>103</v>
      </c>
      <c r="F70">
        <v>96</v>
      </c>
      <c r="I70" s="6">
        <f t="shared" si="2"/>
        <v>96</v>
      </c>
    </row>
    <row r="71" spans="1:9" x14ac:dyDescent="0.35">
      <c r="A71" s="1" t="s">
        <v>97</v>
      </c>
      <c r="E71">
        <v>96</v>
      </c>
      <c r="I71" s="6">
        <f t="shared" si="2"/>
        <v>96</v>
      </c>
    </row>
    <row r="72" spans="1:9" x14ac:dyDescent="0.35">
      <c r="A72" s="1" t="s">
        <v>104</v>
      </c>
      <c r="F72">
        <v>95</v>
      </c>
      <c r="I72" s="6">
        <f t="shared" si="2"/>
        <v>95</v>
      </c>
    </row>
    <row r="73" spans="1:9" x14ac:dyDescent="0.35">
      <c r="A73" s="1" t="s">
        <v>77</v>
      </c>
      <c r="B73">
        <v>44</v>
      </c>
      <c r="C73">
        <v>48</v>
      </c>
      <c r="I73" s="6">
        <f t="shared" si="2"/>
        <v>92</v>
      </c>
    </row>
    <row r="74" spans="1:9" x14ac:dyDescent="0.35">
      <c r="A74" s="1" t="s">
        <v>102</v>
      </c>
      <c r="F74">
        <v>88</v>
      </c>
      <c r="I74" s="6">
        <f t="shared" si="2"/>
        <v>88</v>
      </c>
    </row>
    <row r="75" spans="1:9" x14ac:dyDescent="0.35">
      <c r="A75" s="1" t="s">
        <v>126</v>
      </c>
      <c r="G75">
        <v>87</v>
      </c>
      <c r="I75" s="6">
        <f t="shared" si="2"/>
        <v>87</v>
      </c>
    </row>
    <row r="76" spans="1:9" ht="15.5" x14ac:dyDescent="0.35">
      <c r="A76" s="3" t="s">
        <v>94</v>
      </c>
      <c r="D76">
        <v>85</v>
      </c>
      <c r="I76" s="6">
        <f t="shared" si="2"/>
        <v>85</v>
      </c>
    </row>
    <row r="77" spans="1:9" x14ac:dyDescent="0.35">
      <c r="A77" s="1" t="s">
        <v>19</v>
      </c>
      <c r="B77">
        <v>85</v>
      </c>
      <c r="I77" s="6">
        <f t="shared" si="2"/>
        <v>85</v>
      </c>
    </row>
    <row r="78" spans="1:9" ht="15.5" x14ac:dyDescent="0.35">
      <c r="A78" s="3" t="s">
        <v>95</v>
      </c>
      <c r="D78">
        <v>83</v>
      </c>
      <c r="I78" s="6">
        <f t="shared" si="2"/>
        <v>83</v>
      </c>
    </row>
    <row r="79" spans="1:9" x14ac:dyDescent="0.35">
      <c r="A79" s="1" t="s">
        <v>127</v>
      </c>
      <c r="G79">
        <v>79</v>
      </c>
      <c r="I79" s="6">
        <f t="shared" si="2"/>
        <v>79</v>
      </c>
    </row>
    <row r="80" spans="1:9" x14ac:dyDescent="0.35">
      <c r="A80" s="1" t="s">
        <v>128</v>
      </c>
      <c r="G80">
        <v>76</v>
      </c>
      <c r="I80" s="6">
        <f t="shared" si="2"/>
        <v>76</v>
      </c>
    </row>
    <row r="81" spans="1:9" x14ac:dyDescent="0.35">
      <c r="A81" s="1" t="s">
        <v>98</v>
      </c>
      <c r="E81">
        <v>74</v>
      </c>
      <c r="I81" s="6">
        <f t="shared" si="2"/>
        <v>74</v>
      </c>
    </row>
    <row r="82" spans="1:9" x14ac:dyDescent="0.35">
      <c r="A82" s="1" t="s">
        <v>106</v>
      </c>
      <c r="F82">
        <v>71</v>
      </c>
      <c r="I82" s="6">
        <f t="shared" si="2"/>
        <v>71</v>
      </c>
    </row>
    <row r="83" spans="1:9" x14ac:dyDescent="0.35">
      <c r="A83" s="1" t="s">
        <v>134</v>
      </c>
      <c r="H83">
        <v>71</v>
      </c>
      <c r="I83" s="6">
        <f t="shared" si="2"/>
        <v>71</v>
      </c>
    </row>
    <row r="84" spans="1:9" x14ac:dyDescent="0.35">
      <c r="A84" s="1" t="s">
        <v>129</v>
      </c>
      <c r="G84">
        <v>70</v>
      </c>
      <c r="I84" s="6">
        <f t="shared" si="2"/>
        <v>70</v>
      </c>
    </row>
    <row r="85" spans="1:9" x14ac:dyDescent="0.35">
      <c r="A85" s="1" t="s">
        <v>0</v>
      </c>
      <c r="B85">
        <v>70</v>
      </c>
      <c r="I85" s="6">
        <f t="shared" si="2"/>
        <v>70</v>
      </c>
    </row>
    <row r="86" spans="1:9" x14ac:dyDescent="0.35">
      <c r="A86" s="1" t="s">
        <v>130</v>
      </c>
      <c r="G86">
        <v>68</v>
      </c>
      <c r="I86" s="6">
        <f t="shared" si="2"/>
        <v>68</v>
      </c>
    </row>
    <row r="87" spans="1:9" x14ac:dyDescent="0.35">
      <c r="A87" s="1" t="s">
        <v>85</v>
      </c>
      <c r="C87">
        <v>66</v>
      </c>
      <c r="I87" s="6">
        <f t="shared" si="2"/>
        <v>66</v>
      </c>
    </row>
    <row r="88" spans="1:9" x14ac:dyDescent="0.35">
      <c r="A88" s="1" t="s">
        <v>100</v>
      </c>
      <c r="E88">
        <v>65</v>
      </c>
      <c r="I88" s="6">
        <f t="shared" si="2"/>
        <v>65</v>
      </c>
    </row>
    <row r="89" spans="1:9" x14ac:dyDescent="0.35">
      <c r="A89" s="1" t="s">
        <v>13</v>
      </c>
      <c r="B89">
        <v>64</v>
      </c>
      <c r="I89" s="6">
        <f t="shared" ref="I89:I97" si="3">B89+C89+D89+E89+F89+G89+H89</f>
        <v>64</v>
      </c>
    </row>
    <row r="90" spans="1:9" x14ac:dyDescent="0.35">
      <c r="A90" s="1" t="s">
        <v>101</v>
      </c>
      <c r="E90">
        <v>64</v>
      </c>
      <c r="I90" s="6">
        <f t="shared" si="3"/>
        <v>64</v>
      </c>
    </row>
    <row r="91" spans="1:9" x14ac:dyDescent="0.35">
      <c r="A91" s="1" t="s">
        <v>131</v>
      </c>
      <c r="G91">
        <v>63</v>
      </c>
      <c r="I91" s="6">
        <f t="shared" si="3"/>
        <v>63</v>
      </c>
    </row>
    <row r="92" spans="1:9" x14ac:dyDescent="0.35">
      <c r="A92" s="1" t="s">
        <v>132</v>
      </c>
      <c r="G92">
        <v>61</v>
      </c>
      <c r="I92" s="6">
        <f t="shared" si="3"/>
        <v>61</v>
      </c>
    </row>
    <row r="93" spans="1:9" x14ac:dyDescent="0.35">
      <c r="A93" s="1" t="s">
        <v>36</v>
      </c>
      <c r="B93">
        <v>61</v>
      </c>
      <c r="I93" s="6">
        <f t="shared" si="3"/>
        <v>61</v>
      </c>
    </row>
    <row r="94" spans="1:9" x14ac:dyDescent="0.35">
      <c r="A94" s="1" t="s">
        <v>87</v>
      </c>
      <c r="C94">
        <v>56</v>
      </c>
      <c r="I94" s="6">
        <f t="shared" si="3"/>
        <v>56</v>
      </c>
    </row>
    <row r="95" spans="1:9" x14ac:dyDescent="0.35">
      <c r="A95" s="1" t="s">
        <v>133</v>
      </c>
      <c r="G95">
        <v>54</v>
      </c>
      <c r="I95" s="6">
        <f t="shared" si="3"/>
        <v>54</v>
      </c>
    </row>
    <row r="96" spans="1:9" x14ac:dyDescent="0.35">
      <c r="A96" s="1" t="s">
        <v>91</v>
      </c>
      <c r="C96">
        <v>51</v>
      </c>
      <c r="I96" s="6">
        <f t="shared" si="3"/>
        <v>51</v>
      </c>
    </row>
    <row r="97" spans="1:9" x14ac:dyDescent="0.35">
      <c r="A97" s="1" t="s">
        <v>72</v>
      </c>
      <c r="B97">
        <v>43</v>
      </c>
      <c r="I97" s="6">
        <f t="shared" si="3"/>
        <v>43</v>
      </c>
    </row>
  </sheetData>
  <sortState xmlns:xlrd2="http://schemas.microsoft.com/office/spreadsheetml/2017/richdata2" ref="A4:I97">
    <sortCondition descending="1" ref="I4:I9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I24"/>
  <sheetViews>
    <sheetView workbookViewId="0">
      <selection activeCell="B118" sqref="B118"/>
    </sheetView>
  </sheetViews>
  <sheetFormatPr defaultRowHeight="14.5" x14ac:dyDescent="0.35"/>
  <cols>
    <col min="1" max="1" width="28.81640625" customWidth="1"/>
    <col min="2" max="2" width="10" customWidth="1"/>
    <col min="6" max="6" width="8.90625"/>
  </cols>
  <sheetData>
    <row r="1" spans="1:9" x14ac:dyDescent="0.35">
      <c r="A1" s="4" t="s">
        <v>107</v>
      </c>
      <c r="B1" s="4"/>
      <c r="C1" s="4"/>
      <c r="D1" s="4"/>
      <c r="E1" s="4"/>
    </row>
    <row r="2" spans="1:9" ht="15" thickBot="1" x14ac:dyDescent="0.4"/>
    <row r="3" spans="1:9" ht="15.5" thickTop="1" thickBot="1" x14ac:dyDescent="0.4">
      <c r="B3" s="5" t="s">
        <v>108</v>
      </c>
      <c r="C3" s="5" t="s">
        <v>109</v>
      </c>
      <c r="D3" s="5" t="s">
        <v>110</v>
      </c>
      <c r="E3" s="5" t="s">
        <v>111</v>
      </c>
      <c r="F3" s="5" t="s">
        <v>112</v>
      </c>
      <c r="G3" s="5" t="s">
        <v>113</v>
      </c>
      <c r="H3" s="5" t="s">
        <v>114</v>
      </c>
      <c r="I3" s="7" t="s">
        <v>115</v>
      </c>
    </row>
    <row r="4" spans="1:9" x14ac:dyDescent="0.35">
      <c r="A4" s="12" t="s">
        <v>22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/>
      <c r="H4" s="2">
        <v>100</v>
      </c>
      <c r="I4" s="13">
        <f>SUM(B4:H4)</f>
        <v>600</v>
      </c>
    </row>
    <row r="5" spans="1:9" x14ac:dyDescent="0.35">
      <c r="A5" s="1" t="s">
        <v>68</v>
      </c>
      <c r="B5">
        <v>98</v>
      </c>
      <c r="C5">
        <v>98</v>
      </c>
      <c r="D5">
        <v>97</v>
      </c>
      <c r="F5">
        <v>98</v>
      </c>
      <c r="G5">
        <v>99</v>
      </c>
      <c r="H5">
        <v>99</v>
      </c>
      <c r="I5" s="6">
        <f>SUM(B5:H5)</f>
        <v>589</v>
      </c>
    </row>
    <row r="6" spans="1:9" x14ac:dyDescent="0.35">
      <c r="A6" s="1" t="s">
        <v>47</v>
      </c>
      <c r="B6">
        <v>96</v>
      </c>
      <c r="C6">
        <v>97</v>
      </c>
      <c r="D6">
        <v>99</v>
      </c>
      <c r="F6">
        <v>93</v>
      </c>
      <c r="G6">
        <v>98</v>
      </c>
      <c r="H6">
        <v>98</v>
      </c>
      <c r="I6" s="6">
        <f>SUM(B6:H6)</f>
        <v>581</v>
      </c>
    </row>
    <row r="7" spans="1:9" x14ac:dyDescent="0.35">
      <c r="A7" s="1" t="s">
        <v>44</v>
      </c>
      <c r="B7">
        <v>92</v>
      </c>
      <c r="D7">
        <v>96</v>
      </c>
      <c r="E7">
        <v>97</v>
      </c>
      <c r="F7">
        <v>96</v>
      </c>
      <c r="G7">
        <v>94</v>
      </c>
      <c r="H7">
        <v>97</v>
      </c>
      <c r="I7" s="6">
        <f>SUM(B7:H7)</f>
        <v>572</v>
      </c>
    </row>
    <row r="8" spans="1:9" x14ac:dyDescent="0.35">
      <c r="A8" s="1" t="s">
        <v>10</v>
      </c>
      <c r="B8">
        <v>93</v>
      </c>
      <c r="C8">
        <v>93</v>
      </c>
      <c r="D8">
        <v>95</v>
      </c>
      <c r="E8">
        <v>95</v>
      </c>
      <c r="F8">
        <v>97</v>
      </c>
      <c r="G8">
        <v>95</v>
      </c>
      <c r="I8" s="6">
        <f>SUM(B8:G8)</f>
        <v>568</v>
      </c>
    </row>
    <row r="9" spans="1:9" x14ac:dyDescent="0.35">
      <c r="A9" s="1" t="s">
        <v>43</v>
      </c>
      <c r="B9" s="11">
        <v>90</v>
      </c>
      <c r="C9">
        <v>91</v>
      </c>
      <c r="D9">
        <v>94</v>
      </c>
      <c r="E9">
        <v>94</v>
      </c>
      <c r="F9">
        <v>94</v>
      </c>
      <c r="G9">
        <v>92</v>
      </c>
      <c r="H9">
        <v>96</v>
      </c>
      <c r="I9" s="6">
        <f>SUM(B9:H9)-90</f>
        <v>561</v>
      </c>
    </row>
    <row r="10" spans="1:9" x14ac:dyDescent="0.35">
      <c r="A10" s="1" t="s">
        <v>70</v>
      </c>
      <c r="B10" s="11">
        <v>87</v>
      </c>
      <c r="C10">
        <v>90</v>
      </c>
      <c r="D10">
        <v>93</v>
      </c>
      <c r="E10">
        <v>93</v>
      </c>
      <c r="F10">
        <v>92</v>
      </c>
      <c r="G10">
        <v>91</v>
      </c>
      <c r="H10">
        <v>95</v>
      </c>
      <c r="I10" s="6">
        <f>SUM(B10:H10)-87</f>
        <v>554</v>
      </c>
    </row>
    <row r="11" spans="1:9" x14ac:dyDescent="0.35">
      <c r="A11" s="1" t="s">
        <v>71</v>
      </c>
      <c r="B11" s="11">
        <v>86</v>
      </c>
      <c r="C11">
        <v>89</v>
      </c>
      <c r="D11">
        <v>92</v>
      </c>
      <c r="E11">
        <v>92</v>
      </c>
      <c r="F11">
        <v>91</v>
      </c>
      <c r="G11">
        <v>90</v>
      </c>
      <c r="H11">
        <v>94</v>
      </c>
      <c r="I11" s="6">
        <f>SUM(B11:H11)-86</f>
        <v>548</v>
      </c>
    </row>
    <row r="12" spans="1:9" x14ac:dyDescent="0.35">
      <c r="A12" s="1" t="s">
        <v>67</v>
      </c>
      <c r="B12" s="11">
        <v>84</v>
      </c>
      <c r="C12">
        <v>87</v>
      </c>
      <c r="D12">
        <v>90</v>
      </c>
      <c r="E12">
        <v>90</v>
      </c>
      <c r="F12">
        <v>90</v>
      </c>
      <c r="G12">
        <v>88</v>
      </c>
      <c r="H12">
        <v>92</v>
      </c>
      <c r="I12" s="6">
        <f>SUM(B12:H12)-84</f>
        <v>537</v>
      </c>
    </row>
    <row r="13" spans="1:9" x14ac:dyDescent="0.35">
      <c r="A13" s="1" t="s">
        <v>45</v>
      </c>
      <c r="B13">
        <v>85</v>
      </c>
      <c r="C13">
        <v>88</v>
      </c>
      <c r="D13">
        <v>91</v>
      </c>
      <c r="E13">
        <v>91</v>
      </c>
      <c r="G13">
        <v>89</v>
      </c>
      <c r="H13">
        <v>93</v>
      </c>
      <c r="I13" s="6">
        <f>SUM(B13:H13)</f>
        <v>537</v>
      </c>
    </row>
    <row r="14" spans="1:9" x14ac:dyDescent="0.35">
      <c r="A14" s="1" t="s">
        <v>23</v>
      </c>
      <c r="B14">
        <v>99</v>
      </c>
      <c r="C14">
        <v>99</v>
      </c>
      <c r="E14">
        <v>99</v>
      </c>
      <c r="F14">
        <v>99</v>
      </c>
      <c r="G14">
        <v>100</v>
      </c>
      <c r="I14" s="6">
        <f t="shared" ref="I14:I24" si="0">SUM(B14:G14)</f>
        <v>496</v>
      </c>
    </row>
    <row r="15" spans="1:9" x14ac:dyDescent="0.35">
      <c r="A15" s="1" t="s">
        <v>46</v>
      </c>
      <c r="B15">
        <v>91</v>
      </c>
      <c r="C15">
        <v>92</v>
      </c>
      <c r="E15">
        <v>96</v>
      </c>
      <c r="F15">
        <v>95</v>
      </c>
      <c r="G15">
        <v>93</v>
      </c>
      <c r="I15" s="6">
        <f t="shared" si="0"/>
        <v>467</v>
      </c>
    </row>
    <row r="16" spans="1:9" x14ac:dyDescent="0.35">
      <c r="A16" s="1" t="s">
        <v>42</v>
      </c>
      <c r="B16">
        <v>95</v>
      </c>
      <c r="C16">
        <v>94</v>
      </c>
      <c r="D16">
        <v>98</v>
      </c>
      <c r="G16">
        <v>96</v>
      </c>
      <c r="I16" s="6">
        <f t="shared" si="0"/>
        <v>383</v>
      </c>
    </row>
    <row r="17" spans="1:9" x14ac:dyDescent="0.35">
      <c r="A17" s="1" t="s">
        <v>12</v>
      </c>
      <c r="B17">
        <v>97</v>
      </c>
      <c r="C17">
        <v>95</v>
      </c>
      <c r="G17">
        <v>97</v>
      </c>
      <c r="I17" s="6">
        <f t="shared" si="0"/>
        <v>289</v>
      </c>
    </row>
    <row r="18" spans="1:9" x14ac:dyDescent="0.35">
      <c r="A18" s="1" t="s">
        <v>99</v>
      </c>
      <c r="E18">
        <v>98</v>
      </c>
      <c r="I18" s="6">
        <f t="shared" si="0"/>
        <v>98</v>
      </c>
    </row>
    <row r="19" spans="1:9" x14ac:dyDescent="0.35">
      <c r="A19" s="1" t="s">
        <v>79</v>
      </c>
      <c r="C19">
        <v>96</v>
      </c>
      <c r="I19" s="6">
        <f t="shared" si="0"/>
        <v>96</v>
      </c>
    </row>
    <row r="20" spans="1:9" x14ac:dyDescent="0.35">
      <c r="A20" s="1" t="s">
        <v>11</v>
      </c>
      <c r="B20">
        <v>94</v>
      </c>
      <c r="I20" s="6">
        <f t="shared" si="0"/>
        <v>94</v>
      </c>
    </row>
    <row r="21" spans="1:9" x14ac:dyDescent="0.35">
      <c r="A21" s="1" t="s">
        <v>64</v>
      </c>
      <c r="B21">
        <v>89</v>
      </c>
      <c r="I21" s="6">
        <f t="shared" si="0"/>
        <v>89</v>
      </c>
    </row>
    <row r="22" spans="1:9" x14ac:dyDescent="0.35">
      <c r="A22" s="1" t="s">
        <v>66</v>
      </c>
      <c r="B22">
        <v>88</v>
      </c>
      <c r="I22" s="6">
        <f t="shared" si="0"/>
        <v>88</v>
      </c>
    </row>
    <row r="23" spans="1:9" x14ac:dyDescent="0.35">
      <c r="A23" s="1" t="s">
        <v>65</v>
      </c>
      <c r="B23">
        <v>83</v>
      </c>
      <c r="I23" s="6">
        <f t="shared" si="0"/>
        <v>83</v>
      </c>
    </row>
    <row r="24" spans="1:9" x14ac:dyDescent="0.35">
      <c r="A24" s="1" t="s">
        <v>24</v>
      </c>
      <c r="B24">
        <v>82</v>
      </c>
      <c r="I24" s="6">
        <f t="shared" si="0"/>
        <v>82</v>
      </c>
    </row>
  </sheetData>
  <sortState xmlns:xlrd2="http://schemas.microsoft.com/office/spreadsheetml/2017/richdata2" ref="A4:I24">
    <sortCondition descending="1" ref="I4:I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6"/>
  <sheetViews>
    <sheetView topLeftCell="A22" workbookViewId="0">
      <selection activeCell="B118" sqref="B118"/>
    </sheetView>
  </sheetViews>
  <sheetFormatPr defaultRowHeight="14.5" x14ac:dyDescent="0.35"/>
  <cols>
    <col min="1" max="1" width="16.36328125" customWidth="1"/>
    <col min="2" max="2" width="29.54296875" customWidth="1"/>
  </cols>
  <sheetData>
    <row r="2" spans="1:11" ht="15" thickBot="1" x14ac:dyDescent="0.4">
      <c r="A2" s="5" t="s">
        <v>1</v>
      </c>
    </row>
    <row r="3" spans="1:11" ht="15" thickBot="1" x14ac:dyDescent="0.4">
      <c r="A3" s="5" t="s">
        <v>116</v>
      </c>
      <c r="B3" s="4" t="s">
        <v>78</v>
      </c>
      <c r="C3" s="23" t="s">
        <v>117</v>
      </c>
      <c r="D3" s="24"/>
      <c r="E3" s="24"/>
      <c r="F3" s="24"/>
      <c r="G3" s="24"/>
      <c r="H3" s="24"/>
      <c r="I3" s="25"/>
    </row>
    <row r="4" spans="1:11" x14ac:dyDescent="0.35">
      <c r="A4" s="4"/>
      <c r="B4" s="4"/>
      <c r="C4" s="8" t="s">
        <v>108</v>
      </c>
      <c r="D4" s="8" t="s">
        <v>109</v>
      </c>
      <c r="E4" s="8" t="s">
        <v>110</v>
      </c>
      <c r="F4" s="8" t="s">
        <v>111</v>
      </c>
      <c r="G4" s="8" t="s">
        <v>112</v>
      </c>
      <c r="H4" s="8" t="s">
        <v>113</v>
      </c>
      <c r="I4" s="8" t="s">
        <v>114</v>
      </c>
      <c r="K4" s="8" t="s">
        <v>115</v>
      </c>
    </row>
    <row r="5" spans="1:11" x14ac:dyDescent="0.35">
      <c r="A5" s="9">
        <v>1</v>
      </c>
      <c r="B5" s="15" t="s">
        <v>10</v>
      </c>
      <c r="C5" s="15">
        <v>99</v>
      </c>
      <c r="D5" s="15">
        <v>99</v>
      </c>
      <c r="E5" s="15">
        <v>100</v>
      </c>
      <c r="F5" s="15">
        <v>100</v>
      </c>
      <c r="G5" s="15">
        <v>100</v>
      </c>
      <c r="H5" s="16">
        <v>99</v>
      </c>
      <c r="I5" s="15"/>
      <c r="J5" s="2"/>
      <c r="K5" s="2">
        <f>C5+D5+E5+F5+G5+I5+H5-99</f>
        <v>498</v>
      </c>
    </row>
    <row r="6" spans="1:11" x14ac:dyDescent="0.35">
      <c r="A6" s="9">
        <v>2</v>
      </c>
      <c r="B6" s="17" t="s">
        <v>12</v>
      </c>
      <c r="C6" s="17"/>
      <c r="D6" s="17">
        <v>100</v>
      </c>
      <c r="E6" s="17"/>
      <c r="F6" s="17"/>
      <c r="G6" s="17"/>
      <c r="H6" s="17">
        <v>100</v>
      </c>
      <c r="I6" s="17"/>
      <c r="J6" s="18"/>
      <c r="K6" s="18">
        <f>C6+D6+E6+F6+G6+I6+H6</f>
        <v>200</v>
      </c>
    </row>
    <row r="7" spans="1:11" x14ac:dyDescent="0.35">
      <c r="A7" s="9">
        <v>3</v>
      </c>
      <c r="B7" s="9" t="s">
        <v>11</v>
      </c>
      <c r="C7" s="9">
        <v>100</v>
      </c>
      <c r="D7" s="9"/>
      <c r="E7" s="9"/>
      <c r="F7" s="9"/>
      <c r="G7" s="9"/>
      <c r="H7" s="9"/>
      <c r="I7" s="9"/>
      <c r="K7">
        <f>C7+D7+E7+F7+G7+I7+H7</f>
        <v>100</v>
      </c>
    </row>
    <row r="8" spans="1:11" x14ac:dyDescent="0.35">
      <c r="A8" s="9"/>
      <c r="C8" s="9"/>
      <c r="D8" s="9"/>
      <c r="E8" s="9"/>
      <c r="F8" s="9"/>
      <c r="G8" s="9"/>
      <c r="H8" s="9"/>
      <c r="I8" s="9"/>
    </row>
    <row r="9" spans="1:11" x14ac:dyDescent="0.35">
      <c r="A9" s="9"/>
    </row>
    <row r="10" spans="1:11" ht="15" thickBot="1" x14ac:dyDescent="0.4">
      <c r="A10" s="5" t="s">
        <v>118</v>
      </c>
    </row>
    <row r="11" spans="1:11" ht="15" thickBot="1" x14ac:dyDescent="0.4">
      <c r="A11" s="5" t="s">
        <v>116</v>
      </c>
      <c r="B11" s="4" t="s">
        <v>78</v>
      </c>
      <c r="C11" s="23" t="s">
        <v>119</v>
      </c>
      <c r="D11" s="24"/>
      <c r="E11" s="24"/>
      <c r="F11" s="24"/>
      <c r="G11" s="24"/>
      <c r="H11" s="24"/>
      <c r="I11" s="25"/>
    </row>
    <row r="12" spans="1:11" x14ac:dyDescent="0.35">
      <c r="A12" s="4"/>
      <c r="B12" s="4"/>
      <c r="C12" s="8" t="s">
        <v>108</v>
      </c>
      <c r="D12" s="8" t="s">
        <v>109</v>
      </c>
      <c r="E12" s="8" t="s">
        <v>110</v>
      </c>
      <c r="F12" s="8" t="s">
        <v>111</v>
      </c>
      <c r="G12" s="8" t="s">
        <v>112</v>
      </c>
      <c r="H12" s="8" t="s">
        <v>113</v>
      </c>
      <c r="I12" s="8" t="s">
        <v>114</v>
      </c>
      <c r="K12" s="8" t="s">
        <v>115</v>
      </c>
    </row>
    <row r="13" spans="1:11" x14ac:dyDescent="0.35">
      <c r="A13" s="9">
        <v>1</v>
      </c>
      <c r="B13" s="15" t="s">
        <v>22</v>
      </c>
      <c r="C13" s="15">
        <v>100</v>
      </c>
      <c r="D13" s="15">
        <v>100</v>
      </c>
      <c r="E13" s="15">
        <v>100</v>
      </c>
      <c r="F13" s="15">
        <v>100</v>
      </c>
      <c r="G13" s="15">
        <v>100</v>
      </c>
      <c r="H13" s="15"/>
      <c r="I13" s="15">
        <v>100</v>
      </c>
      <c r="J13" s="15"/>
      <c r="K13" s="2">
        <f>SUM(C13:I13)</f>
        <v>600</v>
      </c>
    </row>
    <row r="14" spans="1:11" x14ac:dyDescent="0.35">
      <c r="A14" s="9">
        <v>2</v>
      </c>
      <c r="B14" s="17" t="s">
        <v>23</v>
      </c>
      <c r="C14" s="17">
        <v>99</v>
      </c>
      <c r="D14" s="17">
        <v>99</v>
      </c>
      <c r="E14" s="17"/>
      <c r="F14" s="17">
        <v>99</v>
      </c>
      <c r="G14" s="17">
        <v>99</v>
      </c>
      <c r="H14" s="17">
        <v>100</v>
      </c>
      <c r="I14" s="17"/>
      <c r="J14" s="17"/>
      <c r="K14" s="18">
        <f t="shared" ref="K14:K16" si="0">SUM(C14:I14)</f>
        <v>496</v>
      </c>
    </row>
    <row r="15" spans="1:11" x14ac:dyDescent="0.35">
      <c r="A15" s="9">
        <v>3</v>
      </c>
      <c r="B15" s="9" t="s">
        <v>24</v>
      </c>
      <c r="C15" s="9">
        <v>98</v>
      </c>
      <c r="D15" s="9"/>
      <c r="E15" s="9"/>
      <c r="F15" s="9"/>
      <c r="G15" s="9"/>
      <c r="H15" s="9"/>
      <c r="I15" s="9"/>
      <c r="J15" s="9"/>
      <c r="K15">
        <f t="shared" si="0"/>
        <v>98</v>
      </c>
    </row>
    <row r="16" spans="1:11" x14ac:dyDescent="0.35">
      <c r="A16" s="9">
        <v>4</v>
      </c>
      <c r="B16" s="9" t="s">
        <v>99</v>
      </c>
      <c r="C16" s="9"/>
      <c r="D16" s="9"/>
      <c r="E16" s="9"/>
      <c r="F16" s="9">
        <v>98</v>
      </c>
      <c r="G16" s="9"/>
      <c r="H16" s="9"/>
      <c r="I16" s="9"/>
      <c r="J16" s="9"/>
      <c r="K16">
        <f t="shared" si="0"/>
        <v>98</v>
      </c>
    </row>
    <row r="17" spans="1:11" x14ac:dyDescent="0.35">
      <c r="A17" s="9"/>
      <c r="C17" s="9"/>
      <c r="D17" s="9"/>
      <c r="E17" s="9"/>
      <c r="F17" s="9"/>
      <c r="G17" s="9"/>
      <c r="H17" s="9"/>
      <c r="I17" s="9"/>
      <c r="J17" s="9"/>
    </row>
    <row r="18" spans="1:11" x14ac:dyDescent="0.35">
      <c r="A18" s="4"/>
      <c r="B18" s="4"/>
      <c r="C18" s="8"/>
      <c r="D18" s="8"/>
      <c r="E18" s="8"/>
      <c r="F18" s="8"/>
      <c r="G18" s="8"/>
      <c r="H18" s="8"/>
      <c r="I18" s="8"/>
    </row>
    <row r="19" spans="1:11" ht="15" thickBot="1" x14ac:dyDescent="0.4">
      <c r="A19" s="5" t="s">
        <v>120</v>
      </c>
    </row>
    <row r="20" spans="1:11" ht="15" thickBot="1" x14ac:dyDescent="0.4">
      <c r="A20" s="5" t="s">
        <v>116</v>
      </c>
      <c r="B20" s="4" t="s">
        <v>78</v>
      </c>
      <c r="C20" s="23" t="s">
        <v>119</v>
      </c>
      <c r="D20" s="24"/>
      <c r="E20" s="24"/>
      <c r="F20" s="24"/>
      <c r="G20" s="24"/>
      <c r="H20" s="24"/>
      <c r="I20" s="25"/>
    </row>
    <row r="21" spans="1:11" x14ac:dyDescent="0.35">
      <c r="A21" s="4"/>
      <c r="B21" s="4"/>
      <c r="C21" s="8" t="s">
        <v>108</v>
      </c>
      <c r="D21" s="8" t="s">
        <v>109</v>
      </c>
      <c r="E21" s="8" t="s">
        <v>110</v>
      </c>
      <c r="F21" s="8" t="s">
        <v>111</v>
      </c>
      <c r="G21" s="8" t="s">
        <v>112</v>
      </c>
      <c r="H21" s="8" t="s">
        <v>113</v>
      </c>
      <c r="I21" s="8" t="s">
        <v>114</v>
      </c>
      <c r="K21" s="8" t="s">
        <v>115</v>
      </c>
    </row>
    <row r="22" spans="1:11" x14ac:dyDescent="0.35">
      <c r="A22" s="9">
        <v>1</v>
      </c>
      <c r="B22" s="15" t="s">
        <v>47</v>
      </c>
      <c r="C22" s="15">
        <v>100</v>
      </c>
      <c r="D22" s="15">
        <v>100</v>
      </c>
      <c r="E22" s="15">
        <v>100</v>
      </c>
      <c r="F22" s="15"/>
      <c r="G22" s="15">
        <v>97</v>
      </c>
      <c r="H22" s="15">
        <v>100</v>
      </c>
      <c r="I22" s="15">
        <v>100</v>
      </c>
      <c r="J22" s="15"/>
      <c r="K22" s="2">
        <f>SUM(C22:I22)</f>
        <v>597</v>
      </c>
    </row>
    <row r="23" spans="1:11" x14ac:dyDescent="0.35">
      <c r="A23" s="9">
        <v>2</v>
      </c>
      <c r="B23" s="17" t="s">
        <v>44</v>
      </c>
      <c r="C23" s="17">
        <v>98</v>
      </c>
      <c r="D23" s="17"/>
      <c r="E23" s="17">
        <v>98</v>
      </c>
      <c r="F23" s="17">
        <v>100</v>
      </c>
      <c r="G23" s="17">
        <v>100</v>
      </c>
      <c r="H23" s="17">
        <v>98</v>
      </c>
      <c r="I23" s="17">
        <v>99</v>
      </c>
      <c r="J23" s="17"/>
      <c r="K23" s="18">
        <f>SUM(C23:I23)</f>
        <v>593</v>
      </c>
    </row>
    <row r="24" spans="1:11" x14ac:dyDescent="0.35">
      <c r="A24" s="9">
        <v>3</v>
      </c>
      <c r="B24" s="20" t="s">
        <v>43</v>
      </c>
      <c r="C24" s="21">
        <v>96</v>
      </c>
      <c r="D24" s="20">
        <v>96</v>
      </c>
      <c r="E24" s="20">
        <v>97</v>
      </c>
      <c r="F24" s="20">
        <v>98</v>
      </c>
      <c r="G24" s="20">
        <v>98</v>
      </c>
      <c r="H24" s="20">
        <v>96</v>
      </c>
      <c r="I24" s="20">
        <v>98</v>
      </c>
      <c r="J24" s="20"/>
      <c r="K24" s="22">
        <f>SUM(C24:I24)-96</f>
        <v>583</v>
      </c>
    </row>
    <row r="25" spans="1:11" x14ac:dyDescent="0.35">
      <c r="A25" s="9">
        <v>4</v>
      </c>
      <c r="B25" s="9" t="s">
        <v>45</v>
      </c>
      <c r="C25" s="9">
        <v>95</v>
      </c>
      <c r="D25" s="9">
        <v>95</v>
      </c>
      <c r="E25" s="9">
        <v>96</v>
      </c>
      <c r="F25" s="9">
        <v>97</v>
      </c>
      <c r="G25" s="9"/>
      <c r="H25" s="9">
        <v>95</v>
      </c>
      <c r="I25" s="9">
        <v>97</v>
      </c>
      <c r="J25" s="9"/>
      <c r="K25">
        <f>SUM(C25:I25)</f>
        <v>575</v>
      </c>
    </row>
    <row r="26" spans="1:11" x14ac:dyDescent="0.35">
      <c r="A26" s="9">
        <v>5</v>
      </c>
      <c r="B26" s="9" t="s">
        <v>46</v>
      </c>
      <c r="C26" s="9">
        <v>97</v>
      </c>
      <c r="D26" s="9">
        <v>97</v>
      </c>
      <c r="E26" s="9"/>
      <c r="F26" s="9">
        <v>99</v>
      </c>
      <c r="G26" s="9">
        <v>99</v>
      </c>
      <c r="H26" s="9">
        <v>97</v>
      </c>
      <c r="I26" s="9"/>
      <c r="J26" s="9"/>
      <c r="K26">
        <f>SUM(C26:I26)</f>
        <v>489</v>
      </c>
    </row>
    <row r="27" spans="1:11" x14ac:dyDescent="0.35">
      <c r="A27" s="9">
        <v>6</v>
      </c>
      <c r="B27" s="9" t="s">
        <v>42</v>
      </c>
      <c r="C27" s="9">
        <v>99</v>
      </c>
      <c r="D27" s="9">
        <v>98</v>
      </c>
      <c r="E27" s="9">
        <v>99</v>
      </c>
      <c r="F27" s="9"/>
      <c r="G27" s="9"/>
      <c r="H27" s="9">
        <v>99</v>
      </c>
      <c r="I27" s="9"/>
      <c r="J27" s="9"/>
      <c r="K27">
        <f>SUM(C27:I27)</f>
        <v>395</v>
      </c>
    </row>
    <row r="28" spans="1:11" x14ac:dyDescent="0.35">
      <c r="A28" s="9">
        <v>7</v>
      </c>
      <c r="B28" s="9" t="s">
        <v>79</v>
      </c>
      <c r="C28" s="9"/>
      <c r="D28" s="9">
        <v>99</v>
      </c>
      <c r="E28" s="9"/>
      <c r="F28" s="9"/>
      <c r="G28" s="9"/>
      <c r="H28" s="9"/>
      <c r="I28" s="9"/>
      <c r="J28" s="9"/>
      <c r="K28">
        <f>SUM(C28:I28)</f>
        <v>99</v>
      </c>
    </row>
    <row r="29" spans="1:11" x14ac:dyDescent="0.35">
      <c r="A29" s="9"/>
      <c r="B29" s="9"/>
      <c r="D29" s="9"/>
      <c r="E29" s="9"/>
      <c r="F29" s="9"/>
      <c r="G29" s="9"/>
      <c r="H29" s="9"/>
    </row>
    <row r="30" spans="1:11" x14ac:dyDescent="0.35">
      <c r="A30" s="9"/>
    </row>
    <row r="31" spans="1:11" ht="15" thickBot="1" x14ac:dyDescent="0.4">
      <c r="A31" s="5" t="s">
        <v>121</v>
      </c>
    </row>
    <row r="32" spans="1:11" ht="15" thickBot="1" x14ac:dyDescent="0.4">
      <c r="A32" s="5" t="s">
        <v>116</v>
      </c>
      <c r="B32" s="4" t="s">
        <v>78</v>
      </c>
      <c r="C32" s="23" t="s">
        <v>119</v>
      </c>
      <c r="D32" s="24"/>
      <c r="E32" s="24"/>
      <c r="F32" s="24"/>
      <c r="G32" s="24"/>
      <c r="H32" s="24"/>
      <c r="I32" s="25"/>
    </row>
    <row r="33" spans="1:11" x14ac:dyDescent="0.35">
      <c r="A33" s="4"/>
      <c r="B33" s="4"/>
      <c r="C33" s="8" t="s">
        <v>108</v>
      </c>
      <c r="D33" s="8" t="s">
        <v>109</v>
      </c>
      <c r="E33" s="8" t="s">
        <v>110</v>
      </c>
      <c r="F33" s="8" t="s">
        <v>111</v>
      </c>
      <c r="G33" s="8" t="s">
        <v>112</v>
      </c>
      <c r="H33" s="8" t="s">
        <v>113</v>
      </c>
      <c r="I33" s="8" t="s">
        <v>114</v>
      </c>
      <c r="K33" s="8" t="s">
        <v>115</v>
      </c>
    </row>
    <row r="34" spans="1:11" x14ac:dyDescent="0.35">
      <c r="A34" s="9">
        <v>1</v>
      </c>
      <c r="B34" s="15" t="s">
        <v>68</v>
      </c>
      <c r="C34" s="15">
        <v>100</v>
      </c>
      <c r="D34" s="15">
        <v>100</v>
      </c>
      <c r="E34" s="15">
        <v>100</v>
      </c>
      <c r="F34" s="15"/>
      <c r="G34" s="15">
        <v>100</v>
      </c>
      <c r="H34" s="15">
        <v>100</v>
      </c>
      <c r="I34" s="15">
        <v>100</v>
      </c>
      <c r="J34" s="2"/>
      <c r="K34" s="2">
        <f>SUM(C34:I34)</f>
        <v>600</v>
      </c>
    </row>
    <row r="35" spans="1:11" x14ac:dyDescent="0.35">
      <c r="A35" s="9">
        <v>2</v>
      </c>
      <c r="B35" s="17" t="s">
        <v>67</v>
      </c>
      <c r="C35" s="19">
        <v>97</v>
      </c>
      <c r="D35" s="17">
        <v>99</v>
      </c>
      <c r="E35" s="17">
        <v>99</v>
      </c>
      <c r="F35" s="17">
        <v>100</v>
      </c>
      <c r="G35" s="17">
        <v>99</v>
      </c>
      <c r="H35" s="17">
        <v>99</v>
      </c>
      <c r="I35" s="17">
        <v>99</v>
      </c>
      <c r="J35" s="17"/>
      <c r="K35" s="18">
        <f>SUM(C35:I35)-97</f>
        <v>595</v>
      </c>
    </row>
    <row r="36" spans="1:11" x14ac:dyDescent="0.35">
      <c r="A36" s="9">
        <v>3</v>
      </c>
      <c r="B36" s="9" t="s">
        <v>64</v>
      </c>
      <c r="C36" s="9">
        <v>99</v>
      </c>
      <c r="D36" s="9"/>
      <c r="E36" s="9"/>
      <c r="F36" s="9"/>
      <c r="G36" s="9"/>
      <c r="H36" s="9"/>
      <c r="I36" s="9"/>
      <c r="K36">
        <f>SUM(C36:I36)</f>
        <v>99</v>
      </c>
    </row>
    <row r="37" spans="1:11" x14ac:dyDescent="0.35">
      <c r="A37" s="9">
        <v>4</v>
      </c>
      <c r="B37" s="9" t="s">
        <v>66</v>
      </c>
      <c r="C37" s="9">
        <v>98</v>
      </c>
      <c r="D37" s="9"/>
      <c r="E37" s="9"/>
      <c r="F37" s="9"/>
      <c r="G37" s="9"/>
      <c r="H37" s="9"/>
      <c r="I37" s="9"/>
      <c r="J37" s="9"/>
      <c r="K37">
        <f>SUM(C37:I37)</f>
        <v>98</v>
      </c>
    </row>
    <row r="38" spans="1:11" x14ac:dyDescent="0.35">
      <c r="A38" s="9">
        <v>5</v>
      </c>
      <c r="B38" s="9" t="s">
        <v>65</v>
      </c>
      <c r="C38" s="9">
        <v>96</v>
      </c>
      <c r="D38" s="9"/>
      <c r="E38" s="9"/>
      <c r="F38" s="9"/>
      <c r="G38" s="9"/>
      <c r="H38" s="9"/>
      <c r="I38" s="9"/>
      <c r="K38">
        <f>SUM(C38:I38)</f>
        <v>96</v>
      </c>
    </row>
    <row r="39" spans="1:11" x14ac:dyDescent="0.35">
      <c r="A39" s="4"/>
      <c r="C39" s="8"/>
      <c r="D39" s="8"/>
      <c r="E39" s="8"/>
      <c r="F39" s="8"/>
      <c r="G39" s="8"/>
      <c r="H39" s="8"/>
      <c r="I39" s="8"/>
    </row>
    <row r="40" spans="1:11" ht="15" thickBot="1" x14ac:dyDescent="0.4">
      <c r="A40" s="5" t="s">
        <v>122</v>
      </c>
    </row>
    <row r="41" spans="1:11" ht="15" thickBot="1" x14ac:dyDescent="0.4">
      <c r="A41" s="5" t="s">
        <v>116</v>
      </c>
      <c r="B41" s="4" t="s">
        <v>78</v>
      </c>
      <c r="C41" s="23" t="s">
        <v>119</v>
      </c>
      <c r="D41" s="24"/>
      <c r="E41" s="24"/>
      <c r="F41" s="24"/>
      <c r="G41" s="24"/>
      <c r="H41" s="24"/>
      <c r="I41" s="25"/>
    </row>
    <row r="42" spans="1:11" x14ac:dyDescent="0.35">
      <c r="A42" s="4"/>
      <c r="B42" s="4"/>
      <c r="C42" s="8" t="s">
        <v>108</v>
      </c>
      <c r="D42" s="8" t="s">
        <v>109</v>
      </c>
      <c r="E42" s="8" t="s">
        <v>110</v>
      </c>
      <c r="F42" s="8" t="s">
        <v>111</v>
      </c>
      <c r="G42" s="8" t="s">
        <v>112</v>
      </c>
      <c r="H42" s="8" t="s">
        <v>113</v>
      </c>
      <c r="I42" s="8" t="s">
        <v>114</v>
      </c>
      <c r="K42" s="8" t="s">
        <v>115</v>
      </c>
    </row>
    <row r="43" spans="1:11" x14ac:dyDescent="0.35">
      <c r="A43" s="9">
        <v>1</v>
      </c>
      <c r="B43" s="15" t="s">
        <v>70</v>
      </c>
      <c r="C43" s="15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2"/>
      <c r="K43" s="2">
        <v>600</v>
      </c>
    </row>
    <row r="44" spans="1:11" x14ac:dyDescent="0.35">
      <c r="A44" s="9">
        <v>2</v>
      </c>
      <c r="B44" s="17" t="s">
        <v>71</v>
      </c>
      <c r="C44" s="17">
        <v>99</v>
      </c>
      <c r="D44" s="17">
        <v>99</v>
      </c>
      <c r="E44" s="17">
        <v>99</v>
      </c>
      <c r="F44" s="17">
        <v>99</v>
      </c>
      <c r="G44" s="17">
        <v>99</v>
      </c>
      <c r="H44" s="17">
        <v>99</v>
      </c>
      <c r="I44" s="17">
        <v>99</v>
      </c>
      <c r="J44" s="18"/>
      <c r="K44" s="18">
        <f>C44+D44+E44+F44+G44+H44</f>
        <v>594</v>
      </c>
    </row>
    <row r="45" spans="1:11" x14ac:dyDescent="0.35">
      <c r="A45" s="9"/>
      <c r="C45" s="9"/>
      <c r="D45" s="9"/>
      <c r="E45" s="9"/>
      <c r="F45" s="9"/>
      <c r="G45" s="9"/>
      <c r="H45" s="9"/>
      <c r="I45" s="9"/>
    </row>
    <row r="46" spans="1:11" x14ac:dyDescent="0.35">
      <c r="A46" s="9"/>
      <c r="D46" s="9"/>
      <c r="E46" s="9"/>
      <c r="F46" s="9"/>
      <c r="G46" s="9"/>
      <c r="H46" s="9"/>
      <c r="I46" s="9"/>
    </row>
  </sheetData>
  <sortState xmlns:xlrd2="http://schemas.microsoft.com/office/spreadsheetml/2017/richdata2" ref="B5:K7">
    <sortCondition descending="1" ref="K5:K7"/>
  </sortState>
  <mergeCells count="5">
    <mergeCell ref="C3:I3"/>
    <mergeCell ref="C11:I11"/>
    <mergeCell ref="C20:I20"/>
    <mergeCell ref="C32:I32"/>
    <mergeCell ref="C41:I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7"/>
  <sheetViews>
    <sheetView workbookViewId="0">
      <selection activeCell="B118" sqref="B118"/>
    </sheetView>
  </sheetViews>
  <sheetFormatPr defaultRowHeight="14.5" x14ac:dyDescent="0.35"/>
  <cols>
    <col min="1" max="1" width="16.36328125" customWidth="1"/>
    <col min="2" max="2" width="29.54296875" customWidth="1"/>
  </cols>
  <sheetData>
    <row r="2" spans="1:11" ht="15" thickBot="1" x14ac:dyDescent="0.4">
      <c r="A2" s="5" t="s">
        <v>1</v>
      </c>
    </row>
    <row r="3" spans="1:11" ht="15" thickBot="1" x14ac:dyDescent="0.4">
      <c r="A3" s="5" t="s">
        <v>116</v>
      </c>
      <c r="B3" s="4" t="s">
        <v>78</v>
      </c>
      <c r="C3" s="23" t="s">
        <v>117</v>
      </c>
      <c r="D3" s="24"/>
      <c r="E3" s="24"/>
      <c r="F3" s="24"/>
      <c r="G3" s="24"/>
      <c r="H3" s="24"/>
      <c r="I3" s="25"/>
    </row>
    <row r="4" spans="1:11" x14ac:dyDescent="0.35">
      <c r="A4" s="4"/>
      <c r="B4" s="4"/>
      <c r="C4" s="8" t="s">
        <v>108</v>
      </c>
      <c r="D4" s="8" t="s">
        <v>109</v>
      </c>
      <c r="E4" s="8" t="s">
        <v>110</v>
      </c>
      <c r="F4" s="8" t="s">
        <v>111</v>
      </c>
      <c r="G4" s="8" t="s">
        <v>112</v>
      </c>
      <c r="H4" s="8" t="s">
        <v>113</v>
      </c>
      <c r="I4" s="8" t="s">
        <v>114</v>
      </c>
      <c r="K4" s="8" t="s">
        <v>115</v>
      </c>
    </row>
    <row r="5" spans="1:11" x14ac:dyDescent="0.35">
      <c r="A5" s="9">
        <v>1</v>
      </c>
      <c r="B5" s="15" t="s">
        <v>3</v>
      </c>
      <c r="C5" s="15">
        <v>100</v>
      </c>
      <c r="D5" s="15">
        <v>100</v>
      </c>
      <c r="E5" s="15">
        <v>100</v>
      </c>
      <c r="F5" s="15">
        <v>100</v>
      </c>
      <c r="G5" s="15"/>
      <c r="H5" s="15">
        <v>100</v>
      </c>
      <c r="I5" s="15">
        <v>100</v>
      </c>
      <c r="J5" s="2"/>
      <c r="K5">
        <f>C5+D5+E5+F5+G5+H5+I5-100</f>
        <v>500</v>
      </c>
    </row>
    <row r="6" spans="1:11" x14ac:dyDescent="0.35">
      <c r="A6" s="9">
        <v>2</v>
      </c>
      <c r="B6" s="17" t="s">
        <v>8</v>
      </c>
      <c r="C6" s="17">
        <v>99</v>
      </c>
      <c r="D6" s="17">
        <v>99</v>
      </c>
      <c r="E6" s="17">
        <v>99</v>
      </c>
      <c r="F6" s="17">
        <v>99</v>
      </c>
      <c r="G6" s="17">
        <v>100</v>
      </c>
      <c r="H6" s="19">
        <v>99</v>
      </c>
      <c r="I6" s="19">
        <v>98</v>
      </c>
      <c r="J6" s="18"/>
      <c r="K6" s="18">
        <f>C6+D6+E6+F6+G6+H6+I6-99-98</f>
        <v>496</v>
      </c>
    </row>
    <row r="7" spans="1:11" x14ac:dyDescent="0.35">
      <c r="A7" s="9">
        <v>3</v>
      </c>
      <c r="B7" s="20" t="s">
        <v>7</v>
      </c>
      <c r="C7" s="21">
        <v>98</v>
      </c>
      <c r="D7" s="20">
        <v>98</v>
      </c>
      <c r="E7" s="20">
        <v>98</v>
      </c>
      <c r="F7" s="20">
        <v>98</v>
      </c>
      <c r="G7" s="20">
        <v>99</v>
      </c>
      <c r="H7" s="21">
        <v>96</v>
      </c>
      <c r="I7" s="20">
        <v>99</v>
      </c>
      <c r="J7" s="22"/>
      <c r="K7" s="22">
        <f>C7+D7+E7+F7+G7+H7+I7-98-96</f>
        <v>492</v>
      </c>
    </row>
    <row r="8" spans="1:11" x14ac:dyDescent="0.35">
      <c r="A8" s="9">
        <v>4</v>
      </c>
      <c r="B8" s="9" t="s">
        <v>5</v>
      </c>
      <c r="C8" s="9">
        <v>96</v>
      </c>
      <c r="D8" s="9">
        <v>95</v>
      </c>
      <c r="E8" s="9">
        <v>97</v>
      </c>
      <c r="F8" s="9">
        <v>96</v>
      </c>
      <c r="G8" s="9"/>
      <c r="H8" s="14">
        <v>92</v>
      </c>
      <c r="I8" s="9">
        <v>97</v>
      </c>
      <c r="K8">
        <f>C8+D8+E8+F8+G8+H8+I8-92</f>
        <v>481</v>
      </c>
    </row>
    <row r="9" spans="1:11" x14ac:dyDescent="0.35">
      <c r="A9" s="9">
        <v>5</v>
      </c>
      <c r="B9" s="9" t="s">
        <v>4</v>
      </c>
      <c r="C9" s="9">
        <v>97</v>
      </c>
      <c r="D9" s="9">
        <v>97</v>
      </c>
      <c r="E9" s="9"/>
      <c r="F9" s="9"/>
      <c r="G9" s="9"/>
      <c r="H9" s="9">
        <v>97</v>
      </c>
      <c r="I9" s="9"/>
      <c r="K9">
        <f t="shared" ref="K9:K15" si="0">C9+D9+E9+F9+G9+H9+I9</f>
        <v>291</v>
      </c>
    </row>
    <row r="10" spans="1:11" x14ac:dyDescent="0.35">
      <c r="A10" s="9">
        <v>6</v>
      </c>
      <c r="B10" s="9" t="s">
        <v>2</v>
      </c>
      <c r="C10" s="9">
        <v>94</v>
      </c>
      <c r="D10" s="9">
        <v>96</v>
      </c>
      <c r="E10" s="9"/>
      <c r="F10" s="9"/>
      <c r="G10" s="9"/>
      <c r="H10" s="9">
        <v>98</v>
      </c>
      <c r="I10" s="9"/>
      <c r="K10">
        <f t="shared" si="0"/>
        <v>288</v>
      </c>
    </row>
    <row r="11" spans="1:11" x14ac:dyDescent="0.35">
      <c r="A11" s="9">
        <v>7</v>
      </c>
      <c r="B11" s="9" t="s">
        <v>9</v>
      </c>
      <c r="C11" s="9">
        <v>93</v>
      </c>
      <c r="D11" s="9"/>
      <c r="E11" s="9"/>
      <c r="F11" s="9"/>
      <c r="G11" s="9"/>
      <c r="H11" s="9">
        <v>94</v>
      </c>
      <c r="I11" s="9"/>
      <c r="K11">
        <f t="shared" si="0"/>
        <v>187</v>
      </c>
    </row>
    <row r="12" spans="1:11" x14ac:dyDescent="0.35">
      <c r="A12" s="9">
        <v>8</v>
      </c>
      <c r="B12" s="9" t="s">
        <v>6</v>
      </c>
      <c r="C12" s="9">
        <v>92</v>
      </c>
      <c r="D12" s="9"/>
      <c r="E12" s="9"/>
      <c r="F12" s="9"/>
      <c r="G12" s="9"/>
      <c r="H12" s="9">
        <v>93</v>
      </c>
      <c r="I12" s="9"/>
      <c r="K12">
        <f t="shared" si="0"/>
        <v>185</v>
      </c>
    </row>
    <row r="13" spans="1:11" x14ac:dyDescent="0.35">
      <c r="A13" s="9">
        <v>9</v>
      </c>
      <c r="B13" s="9" t="s">
        <v>101</v>
      </c>
      <c r="C13" s="9"/>
      <c r="D13" s="9"/>
      <c r="E13" s="9"/>
      <c r="F13" s="9">
        <v>97</v>
      </c>
      <c r="G13" s="9"/>
      <c r="H13" s="9"/>
      <c r="I13" s="9"/>
      <c r="K13">
        <f t="shared" si="0"/>
        <v>97</v>
      </c>
    </row>
    <row r="14" spans="1:11" x14ac:dyDescent="0.35">
      <c r="A14" s="9">
        <v>10</v>
      </c>
      <c r="B14" s="9" t="s">
        <v>0</v>
      </c>
      <c r="C14" s="9">
        <v>95</v>
      </c>
      <c r="D14" s="9"/>
      <c r="E14" s="9"/>
      <c r="F14" s="9"/>
      <c r="G14" s="9"/>
      <c r="H14" s="9"/>
      <c r="I14" s="9"/>
      <c r="K14">
        <f t="shared" si="0"/>
        <v>95</v>
      </c>
    </row>
    <row r="15" spans="1:11" x14ac:dyDescent="0.35">
      <c r="A15" s="9">
        <v>11</v>
      </c>
      <c r="B15" s="9" t="s">
        <v>128</v>
      </c>
      <c r="C15" s="9"/>
      <c r="D15" s="9"/>
      <c r="E15" s="9"/>
      <c r="F15" s="9"/>
      <c r="G15" s="9"/>
      <c r="H15" s="9">
        <v>95</v>
      </c>
      <c r="I15" s="9"/>
      <c r="K15">
        <f t="shared" si="0"/>
        <v>95</v>
      </c>
    </row>
    <row r="16" spans="1:11" x14ac:dyDescent="0.35">
      <c r="A16" s="9"/>
      <c r="C16" s="9"/>
      <c r="D16" s="9"/>
      <c r="E16" s="9"/>
      <c r="F16" s="9"/>
      <c r="G16" s="9"/>
      <c r="H16" s="9"/>
      <c r="I16" s="9"/>
    </row>
    <row r="17" spans="1:11" x14ac:dyDescent="0.35">
      <c r="A17" s="9"/>
    </row>
    <row r="18" spans="1:11" ht="15" thickBot="1" x14ac:dyDescent="0.4">
      <c r="A18" s="5" t="s">
        <v>118</v>
      </c>
    </row>
    <row r="19" spans="1:11" ht="15" thickBot="1" x14ac:dyDescent="0.4">
      <c r="A19" s="5" t="s">
        <v>116</v>
      </c>
      <c r="B19" s="4" t="s">
        <v>78</v>
      </c>
      <c r="C19" s="23" t="s">
        <v>119</v>
      </c>
      <c r="D19" s="24"/>
      <c r="E19" s="24"/>
      <c r="F19" s="24"/>
      <c r="G19" s="24"/>
      <c r="H19" s="24"/>
      <c r="I19" s="25"/>
    </row>
    <row r="20" spans="1:11" x14ac:dyDescent="0.35">
      <c r="A20" s="4"/>
      <c r="B20" s="4"/>
      <c r="C20" s="8" t="s">
        <v>108</v>
      </c>
      <c r="D20" s="8" t="s">
        <v>109</v>
      </c>
      <c r="E20" s="8" t="s">
        <v>110</v>
      </c>
      <c r="F20" s="8" t="s">
        <v>111</v>
      </c>
      <c r="G20" s="8" t="s">
        <v>112</v>
      </c>
      <c r="H20" s="8" t="s">
        <v>113</v>
      </c>
      <c r="I20" s="8" t="s">
        <v>114</v>
      </c>
      <c r="K20" s="8" t="s">
        <v>115</v>
      </c>
    </row>
    <row r="21" spans="1:11" x14ac:dyDescent="0.35">
      <c r="A21" s="9">
        <v>1</v>
      </c>
      <c r="B21" s="15" t="s">
        <v>17</v>
      </c>
      <c r="C21" s="15">
        <v>97</v>
      </c>
      <c r="D21" s="15">
        <v>96</v>
      </c>
      <c r="E21" s="15">
        <v>100</v>
      </c>
      <c r="F21" s="15">
        <v>97</v>
      </c>
      <c r="G21" s="15"/>
      <c r="H21" s="15">
        <v>98</v>
      </c>
      <c r="I21" s="15">
        <v>99</v>
      </c>
      <c r="J21" s="15"/>
      <c r="K21" s="2">
        <f>C21++D21+E21+F21+G21+H21+I21</f>
        <v>587</v>
      </c>
    </row>
    <row r="22" spans="1:11" x14ac:dyDescent="0.35">
      <c r="A22" s="9">
        <v>2</v>
      </c>
      <c r="B22" s="17" t="s">
        <v>16</v>
      </c>
      <c r="C22" s="17">
        <v>96</v>
      </c>
      <c r="D22" s="17">
        <v>98</v>
      </c>
      <c r="E22" s="17">
        <v>99</v>
      </c>
      <c r="F22" s="17">
        <v>98</v>
      </c>
      <c r="G22" s="17"/>
      <c r="H22" s="17">
        <v>97</v>
      </c>
      <c r="I22" s="17">
        <v>98</v>
      </c>
      <c r="J22" s="17"/>
      <c r="K22" s="18">
        <f>C22++D22+E22+F22+G22+H22+I22</f>
        <v>586</v>
      </c>
    </row>
    <row r="23" spans="1:11" x14ac:dyDescent="0.35">
      <c r="A23" s="9">
        <v>3</v>
      </c>
      <c r="B23" s="20" t="s">
        <v>15</v>
      </c>
      <c r="C23" s="21">
        <v>95</v>
      </c>
      <c r="D23" s="20">
        <v>97</v>
      </c>
      <c r="E23" s="20">
        <v>97</v>
      </c>
      <c r="F23" s="20">
        <v>96</v>
      </c>
      <c r="G23" s="20">
        <v>98</v>
      </c>
      <c r="H23" s="20">
        <v>95</v>
      </c>
      <c r="I23" s="20">
        <v>97</v>
      </c>
      <c r="J23" s="20"/>
      <c r="K23" s="22">
        <f>C23++D23+E23+F23+G23+H23+I23-95</f>
        <v>580</v>
      </c>
    </row>
    <row r="24" spans="1:11" x14ac:dyDescent="0.35">
      <c r="A24" s="9">
        <v>4</v>
      </c>
      <c r="B24" s="9" t="s">
        <v>20</v>
      </c>
      <c r="C24" s="9">
        <v>100</v>
      </c>
      <c r="D24" s="9">
        <v>100</v>
      </c>
      <c r="E24" s="9"/>
      <c r="F24" s="9">
        <v>100</v>
      </c>
      <c r="G24" s="9"/>
      <c r="H24" s="9"/>
      <c r="I24" s="9">
        <v>100</v>
      </c>
      <c r="J24" s="9"/>
      <c r="K24">
        <f t="shared" ref="K24:K34" si="1">C24++D24+E24+F24+G24+H24+I24</f>
        <v>400</v>
      </c>
    </row>
    <row r="25" spans="1:11" x14ac:dyDescent="0.35">
      <c r="A25" s="9">
        <v>5</v>
      </c>
      <c r="B25" s="9" t="s">
        <v>18</v>
      </c>
      <c r="C25" s="9">
        <v>99</v>
      </c>
      <c r="D25" s="9">
        <v>98</v>
      </c>
      <c r="E25" s="9"/>
      <c r="F25" s="9"/>
      <c r="G25" s="9">
        <v>100</v>
      </c>
      <c r="H25" s="9">
        <v>100</v>
      </c>
      <c r="I25" s="9"/>
      <c r="J25" s="9"/>
      <c r="K25">
        <f t="shared" si="1"/>
        <v>397</v>
      </c>
    </row>
    <row r="26" spans="1:11" x14ac:dyDescent="0.35">
      <c r="A26" s="9">
        <v>6</v>
      </c>
      <c r="B26" s="9" t="s">
        <v>14</v>
      </c>
      <c r="C26" s="9">
        <v>98</v>
      </c>
      <c r="D26" s="9">
        <v>99</v>
      </c>
      <c r="E26" s="9"/>
      <c r="F26" s="9"/>
      <c r="G26" s="9">
        <v>99</v>
      </c>
      <c r="H26" s="9">
        <v>99</v>
      </c>
      <c r="I26" s="9"/>
      <c r="J26" s="9"/>
      <c r="K26">
        <f t="shared" si="1"/>
        <v>395</v>
      </c>
    </row>
    <row r="27" spans="1:11" x14ac:dyDescent="0.35">
      <c r="A27" s="9">
        <v>7</v>
      </c>
      <c r="B27" s="9" t="s">
        <v>21</v>
      </c>
      <c r="C27" s="9">
        <v>92</v>
      </c>
      <c r="D27" s="9"/>
      <c r="E27" s="9"/>
      <c r="F27" s="9"/>
      <c r="G27" s="9">
        <v>97</v>
      </c>
      <c r="H27" s="9"/>
      <c r="I27" s="9"/>
      <c r="J27" s="9"/>
      <c r="K27">
        <f t="shared" si="1"/>
        <v>189</v>
      </c>
    </row>
    <row r="28" spans="1:11" x14ac:dyDescent="0.35">
      <c r="A28" s="9">
        <v>8</v>
      </c>
      <c r="B28" s="9" t="s">
        <v>97</v>
      </c>
      <c r="C28" s="9"/>
      <c r="D28" s="9"/>
      <c r="E28" s="9"/>
      <c r="F28" s="9">
        <v>99</v>
      </c>
      <c r="G28" s="9"/>
      <c r="H28" s="9"/>
      <c r="I28" s="9"/>
      <c r="J28" s="9"/>
      <c r="K28">
        <f t="shared" si="1"/>
        <v>99</v>
      </c>
    </row>
    <row r="29" spans="1:11" x14ac:dyDescent="0.35">
      <c r="A29" s="9">
        <v>9</v>
      </c>
      <c r="B29" s="9" t="s">
        <v>95</v>
      </c>
      <c r="C29" s="9"/>
      <c r="D29" s="9"/>
      <c r="E29" s="9">
        <v>98</v>
      </c>
      <c r="F29" s="9"/>
      <c r="G29" s="9"/>
      <c r="H29" s="9"/>
      <c r="I29" s="9"/>
      <c r="J29" s="9"/>
      <c r="K29">
        <f t="shared" si="1"/>
        <v>98</v>
      </c>
    </row>
    <row r="30" spans="1:11" x14ac:dyDescent="0.35">
      <c r="A30" s="9">
        <v>10</v>
      </c>
      <c r="B30" s="9" t="s">
        <v>106</v>
      </c>
      <c r="C30" s="9"/>
      <c r="D30" s="9"/>
      <c r="E30" s="9"/>
      <c r="F30" s="9"/>
      <c r="G30" s="9">
        <v>96</v>
      </c>
      <c r="H30" s="9"/>
      <c r="I30" s="9"/>
      <c r="J30" s="9"/>
      <c r="K30">
        <f t="shared" si="1"/>
        <v>96</v>
      </c>
    </row>
    <row r="31" spans="1:11" x14ac:dyDescent="0.35">
      <c r="A31" s="9">
        <v>11</v>
      </c>
      <c r="B31" s="9" t="s">
        <v>129</v>
      </c>
      <c r="C31" s="9"/>
      <c r="D31" s="9"/>
      <c r="E31" s="9"/>
      <c r="F31" s="9"/>
      <c r="G31" s="9"/>
      <c r="H31" s="9">
        <v>96</v>
      </c>
      <c r="I31" s="9"/>
      <c r="J31" s="9"/>
      <c r="K31">
        <f t="shared" si="1"/>
        <v>96</v>
      </c>
    </row>
    <row r="32" spans="1:11" x14ac:dyDescent="0.35">
      <c r="A32" s="9">
        <v>12</v>
      </c>
      <c r="B32" s="9" t="s">
        <v>98</v>
      </c>
      <c r="C32" s="9"/>
      <c r="D32" s="9"/>
      <c r="E32" s="9"/>
      <c r="F32" s="9">
        <v>95</v>
      </c>
      <c r="G32" s="9"/>
      <c r="H32" s="9"/>
      <c r="I32" s="9"/>
      <c r="J32" s="9"/>
      <c r="K32">
        <f t="shared" si="1"/>
        <v>95</v>
      </c>
    </row>
    <row r="33" spans="1:11" x14ac:dyDescent="0.35">
      <c r="A33" s="9">
        <v>13</v>
      </c>
      <c r="B33" s="9" t="s">
        <v>19</v>
      </c>
      <c r="C33" s="9">
        <v>94</v>
      </c>
      <c r="D33" s="9"/>
      <c r="E33" s="9"/>
      <c r="F33" s="9"/>
      <c r="G33" s="9"/>
      <c r="H33" s="9"/>
      <c r="I33" s="9"/>
      <c r="J33" s="9"/>
      <c r="K33">
        <f t="shared" si="1"/>
        <v>94</v>
      </c>
    </row>
    <row r="34" spans="1:11" x14ac:dyDescent="0.35">
      <c r="A34" s="9">
        <v>14</v>
      </c>
      <c r="B34" s="9" t="s">
        <v>13</v>
      </c>
      <c r="C34" s="9">
        <v>93</v>
      </c>
      <c r="D34" s="9"/>
      <c r="E34" s="9"/>
      <c r="F34" s="9"/>
      <c r="G34" s="9"/>
      <c r="H34" s="9"/>
      <c r="I34" s="9"/>
      <c r="J34" s="9"/>
      <c r="K34">
        <f t="shared" si="1"/>
        <v>93</v>
      </c>
    </row>
    <row r="35" spans="1:11" x14ac:dyDescent="0.35">
      <c r="A35" s="9"/>
      <c r="C35" s="9"/>
      <c r="D35" s="9"/>
      <c r="E35" s="9"/>
      <c r="F35" s="9"/>
      <c r="G35" s="9"/>
      <c r="H35" s="9"/>
      <c r="I35" s="9"/>
      <c r="J35" s="9"/>
    </row>
    <row r="36" spans="1:11" x14ac:dyDescent="0.35">
      <c r="A36" s="4"/>
      <c r="B36" s="4"/>
      <c r="C36" s="8"/>
      <c r="D36" s="8"/>
      <c r="E36" s="8"/>
      <c r="F36" s="8"/>
      <c r="G36" s="8"/>
      <c r="H36" s="8"/>
      <c r="I36" s="8"/>
    </row>
    <row r="37" spans="1:11" ht="15" thickBot="1" x14ac:dyDescent="0.4">
      <c r="A37" s="5" t="s">
        <v>120</v>
      </c>
    </row>
    <row r="38" spans="1:11" ht="15" thickBot="1" x14ac:dyDescent="0.4">
      <c r="A38" s="5" t="s">
        <v>116</v>
      </c>
      <c r="B38" s="4" t="s">
        <v>78</v>
      </c>
      <c r="C38" s="23" t="s">
        <v>119</v>
      </c>
      <c r="D38" s="24"/>
      <c r="E38" s="24"/>
      <c r="F38" s="24"/>
      <c r="G38" s="24"/>
      <c r="H38" s="24"/>
      <c r="I38" s="25"/>
    </row>
    <row r="39" spans="1:11" x14ac:dyDescent="0.35">
      <c r="A39" s="4"/>
      <c r="B39" s="4"/>
      <c r="C39" s="8" t="s">
        <v>108</v>
      </c>
      <c r="D39" s="8" t="s">
        <v>109</v>
      </c>
      <c r="E39" s="8" t="s">
        <v>110</v>
      </c>
      <c r="F39" s="8" t="s">
        <v>111</v>
      </c>
      <c r="G39" s="8" t="s">
        <v>112</v>
      </c>
      <c r="H39" s="8" t="s">
        <v>113</v>
      </c>
      <c r="I39" s="8" t="s">
        <v>114</v>
      </c>
      <c r="K39" s="8" t="s">
        <v>115</v>
      </c>
    </row>
    <row r="40" spans="1:11" x14ac:dyDescent="0.35">
      <c r="A40" s="9">
        <v>1</v>
      </c>
      <c r="B40" s="15" t="s">
        <v>81</v>
      </c>
      <c r="C40" s="15"/>
      <c r="D40" s="15">
        <v>100</v>
      </c>
      <c r="E40" s="15">
        <v>100</v>
      </c>
      <c r="F40" s="15">
        <v>100</v>
      </c>
      <c r="G40" s="15">
        <v>100</v>
      </c>
      <c r="H40" s="15">
        <v>100</v>
      </c>
      <c r="I40" s="15">
        <v>100</v>
      </c>
      <c r="J40" s="15"/>
      <c r="K40" s="2">
        <f>C40+D40+E40+F40+G40+H40+I40</f>
        <v>600</v>
      </c>
    </row>
    <row r="41" spans="1:11" x14ac:dyDescent="0.35">
      <c r="A41" s="9">
        <v>2</v>
      </c>
      <c r="B41" s="17" t="s">
        <v>34</v>
      </c>
      <c r="C41" s="17">
        <v>99</v>
      </c>
      <c r="D41" s="17">
        <v>99</v>
      </c>
      <c r="E41" s="17">
        <v>99</v>
      </c>
      <c r="F41" s="17">
        <v>99</v>
      </c>
      <c r="G41" s="19">
        <v>97</v>
      </c>
      <c r="H41" s="17">
        <v>99</v>
      </c>
      <c r="I41" s="17">
        <v>99</v>
      </c>
      <c r="J41" s="17"/>
      <c r="K41" s="18">
        <f>C41+D41+E41+F41+G41+H41+I41-97</f>
        <v>594</v>
      </c>
    </row>
    <row r="42" spans="1:11" x14ac:dyDescent="0.35">
      <c r="A42" s="9">
        <v>3</v>
      </c>
      <c r="B42" s="20" t="s">
        <v>37</v>
      </c>
      <c r="C42" s="20">
        <v>100</v>
      </c>
      <c r="D42" s="20">
        <v>98</v>
      </c>
      <c r="E42" s="20">
        <v>97</v>
      </c>
      <c r="F42" s="20">
        <v>98</v>
      </c>
      <c r="G42" s="21">
        <v>96</v>
      </c>
      <c r="H42" s="20">
        <v>97</v>
      </c>
      <c r="I42" s="20">
        <v>97</v>
      </c>
      <c r="J42" s="20"/>
      <c r="K42" s="22">
        <f>C42+D42+E42+F42+G42+H42+I42-96</f>
        <v>587</v>
      </c>
    </row>
    <row r="43" spans="1:11" x14ac:dyDescent="0.35">
      <c r="A43" s="9">
        <v>4</v>
      </c>
      <c r="B43" s="9" t="s">
        <v>31</v>
      </c>
      <c r="C43" s="10">
        <v>98</v>
      </c>
      <c r="D43" s="9">
        <v>97</v>
      </c>
      <c r="E43" s="9">
        <v>98</v>
      </c>
      <c r="F43" s="9">
        <v>97</v>
      </c>
      <c r="G43" s="9"/>
      <c r="H43" s="9">
        <v>98</v>
      </c>
      <c r="I43" s="9">
        <v>98</v>
      </c>
      <c r="J43" s="9"/>
      <c r="K43">
        <f>C43+D43+E43+F43+G43+H43+I43</f>
        <v>586</v>
      </c>
    </row>
    <row r="44" spans="1:11" x14ac:dyDescent="0.35">
      <c r="A44" s="9">
        <v>5</v>
      </c>
      <c r="B44" s="9" t="s">
        <v>26</v>
      </c>
      <c r="C44" s="14">
        <v>94</v>
      </c>
      <c r="D44" s="9">
        <v>94</v>
      </c>
      <c r="E44" s="9">
        <v>96</v>
      </c>
      <c r="F44" s="9">
        <v>96</v>
      </c>
      <c r="G44" s="9">
        <v>94</v>
      </c>
      <c r="H44" s="9">
        <v>94</v>
      </c>
      <c r="I44" s="9">
        <v>95</v>
      </c>
      <c r="J44" s="9"/>
      <c r="K44">
        <f>C44+D44+E44+F44+G44+H44+I44-94</f>
        <v>569</v>
      </c>
    </row>
    <row r="45" spans="1:11" x14ac:dyDescent="0.35">
      <c r="A45" s="9">
        <v>6</v>
      </c>
      <c r="B45" s="9" t="s">
        <v>25</v>
      </c>
      <c r="C45" s="10">
        <v>95</v>
      </c>
      <c r="D45" s="9"/>
      <c r="E45" s="9">
        <v>94</v>
      </c>
      <c r="F45" s="9">
        <v>95</v>
      </c>
      <c r="G45" s="9">
        <v>95</v>
      </c>
      <c r="H45" s="9">
        <v>95</v>
      </c>
      <c r="I45" s="9">
        <v>94</v>
      </c>
      <c r="J45" s="9"/>
      <c r="K45">
        <f>C45+D45+E45+F45+G45+H45+I45</f>
        <v>568</v>
      </c>
    </row>
    <row r="46" spans="1:11" x14ac:dyDescent="0.35">
      <c r="A46" s="9">
        <v>7</v>
      </c>
      <c r="B46" s="9" t="s">
        <v>33</v>
      </c>
      <c r="C46" s="9">
        <v>96</v>
      </c>
      <c r="D46" s="9">
        <v>96</v>
      </c>
      <c r="E46" s="9">
        <v>95</v>
      </c>
      <c r="F46" s="9">
        <v>92</v>
      </c>
      <c r="G46" s="9">
        <v>92</v>
      </c>
      <c r="H46" s="9"/>
      <c r="I46" s="9">
        <v>93</v>
      </c>
      <c r="J46" s="9"/>
      <c r="K46">
        <f>C46+D46+E46+F46+G46+H46+I46</f>
        <v>564</v>
      </c>
    </row>
    <row r="47" spans="1:11" x14ac:dyDescent="0.35">
      <c r="A47" s="9">
        <v>8</v>
      </c>
      <c r="B47" s="9" t="s">
        <v>32</v>
      </c>
      <c r="C47" s="9">
        <v>93</v>
      </c>
      <c r="D47" s="9">
        <v>93</v>
      </c>
      <c r="E47" s="9">
        <v>92</v>
      </c>
      <c r="F47" s="9">
        <v>94</v>
      </c>
      <c r="G47" s="9">
        <v>90</v>
      </c>
      <c r="H47" s="9">
        <v>90</v>
      </c>
      <c r="I47" s="9"/>
      <c r="J47" s="9"/>
      <c r="K47">
        <f>C47+D47+E47+F47+G47+H47+I47</f>
        <v>552</v>
      </c>
    </row>
    <row r="48" spans="1:11" x14ac:dyDescent="0.35">
      <c r="A48" s="9">
        <v>9</v>
      </c>
      <c r="B48" s="9" t="s">
        <v>29</v>
      </c>
      <c r="C48" s="14">
        <v>88</v>
      </c>
      <c r="D48" s="9">
        <v>91</v>
      </c>
      <c r="E48" s="9">
        <v>89</v>
      </c>
      <c r="F48" s="9">
        <v>90</v>
      </c>
      <c r="G48" s="9">
        <v>86</v>
      </c>
      <c r="H48" s="9">
        <v>88</v>
      </c>
      <c r="I48" s="9">
        <v>91</v>
      </c>
      <c r="J48" s="9"/>
      <c r="K48">
        <f>C48+D48+E48+F48+G48+H48+I48-88</f>
        <v>535</v>
      </c>
    </row>
    <row r="49" spans="1:11" x14ac:dyDescent="0.35">
      <c r="A49" s="9">
        <v>10</v>
      </c>
      <c r="B49" s="9" t="s">
        <v>40</v>
      </c>
      <c r="C49" s="9">
        <v>87</v>
      </c>
      <c r="D49" s="9">
        <v>89</v>
      </c>
      <c r="E49" s="9">
        <v>90</v>
      </c>
      <c r="F49" s="9">
        <v>91</v>
      </c>
      <c r="G49" s="9">
        <v>85</v>
      </c>
      <c r="H49" s="9">
        <v>86</v>
      </c>
      <c r="I49" s="9"/>
      <c r="J49" s="9"/>
      <c r="K49">
        <f t="shared" ref="K49:K67" si="2">C49+D49+E49+F49+G49+H49+I49</f>
        <v>528</v>
      </c>
    </row>
    <row r="50" spans="1:11" x14ac:dyDescent="0.35">
      <c r="A50" s="9">
        <v>11</v>
      </c>
      <c r="B50" s="9" t="s">
        <v>84</v>
      </c>
      <c r="C50" s="9"/>
      <c r="D50" s="9">
        <v>90</v>
      </c>
      <c r="E50" s="9">
        <v>91</v>
      </c>
      <c r="F50" s="9">
        <v>93</v>
      </c>
      <c r="G50" s="9">
        <v>88</v>
      </c>
      <c r="H50" s="9">
        <v>92</v>
      </c>
      <c r="I50" s="9"/>
      <c r="J50" s="9"/>
      <c r="K50">
        <f t="shared" si="2"/>
        <v>454</v>
      </c>
    </row>
    <row r="51" spans="1:11" x14ac:dyDescent="0.35">
      <c r="A51" s="9">
        <v>12</v>
      </c>
      <c r="B51" s="9" t="s">
        <v>39</v>
      </c>
      <c r="C51" s="10">
        <v>92</v>
      </c>
      <c r="D51" s="9">
        <v>92</v>
      </c>
      <c r="E51" s="9">
        <v>93</v>
      </c>
      <c r="F51" s="9"/>
      <c r="G51" s="9">
        <v>91</v>
      </c>
      <c r="H51" s="9"/>
      <c r="I51" s="9"/>
      <c r="J51" s="9"/>
      <c r="K51">
        <f t="shared" si="2"/>
        <v>368</v>
      </c>
    </row>
    <row r="52" spans="1:11" x14ac:dyDescent="0.35">
      <c r="A52" s="9">
        <v>13</v>
      </c>
      <c r="B52" s="9" t="s">
        <v>27</v>
      </c>
      <c r="C52" s="9">
        <v>91</v>
      </c>
      <c r="D52" s="9"/>
      <c r="E52" s="9">
        <v>88</v>
      </c>
      <c r="F52" s="9"/>
      <c r="G52" s="9"/>
      <c r="H52" s="9">
        <v>93</v>
      </c>
      <c r="I52" s="9">
        <v>92</v>
      </c>
      <c r="J52" s="9"/>
      <c r="K52">
        <f t="shared" si="2"/>
        <v>364</v>
      </c>
    </row>
    <row r="53" spans="1:11" x14ac:dyDescent="0.35">
      <c r="A53" s="9">
        <v>14</v>
      </c>
      <c r="B53" s="9" t="s">
        <v>38</v>
      </c>
      <c r="C53" s="9">
        <v>90</v>
      </c>
      <c r="D53" s="9"/>
      <c r="E53" s="9"/>
      <c r="F53" s="9"/>
      <c r="G53" s="9">
        <v>89</v>
      </c>
      <c r="H53" s="9">
        <v>91</v>
      </c>
      <c r="I53" s="9"/>
      <c r="J53" s="9"/>
      <c r="K53">
        <f t="shared" si="2"/>
        <v>270</v>
      </c>
    </row>
    <row r="54" spans="1:11" x14ac:dyDescent="0.35">
      <c r="A54" s="9">
        <v>15</v>
      </c>
      <c r="B54" s="9" t="s">
        <v>35</v>
      </c>
      <c r="C54" s="9">
        <v>84</v>
      </c>
      <c r="D54" s="9">
        <v>85</v>
      </c>
      <c r="E54" s="9"/>
      <c r="F54" s="9"/>
      <c r="G54" s="9"/>
      <c r="H54" s="9">
        <v>84</v>
      </c>
      <c r="I54" s="9"/>
      <c r="J54" s="9"/>
      <c r="K54">
        <f t="shared" si="2"/>
        <v>253</v>
      </c>
    </row>
    <row r="55" spans="1:11" x14ac:dyDescent="0.35">
      <c r="A55" s="9">
        <v>16</v>
      </c>
      <c r="B55" s="9" t="s">
        <v>41</v>
      </c>
      <c r="C55" s="9">
        <v>97</v>
      </c>
      <c r="D55" s="9">
        <v>95</v>
      </c>
      <c r="E55" s="9"/>
      <c r="F55" s="9"/>
      <c r="G55" s="9"/>
      <c r="H55" s="9"/>
      <c r="I55" s="9"/>
      <c r="J55" s="9"/>
      <c r="K55">
        <f t="shared" si="2"/>
        <v>192</v>
      </c>
    </row>
    <row r="56" spans="1:11" x14ac:dyDescent="0.35">
      <c r="A56" s="9">
        <v>17</v>
      </c>
      <c r="B56" s="9" t="s">
        <v>125</v>
      </c>
      <c r="C56" s="9"/>
      <c r="D56" s="9"/>
      <c r="E56" s="9"/>
      <c r="F56" s="9"/>
      <c r="G56" s="9"/>
      <c r="H56" s="9">
        <v>96</v>
      </c>
      <c r="I56" s="9">
        <v>96</v>
      </c>
      <c r="J56" s="9"/>
      <c r="K56">
        <f t="shared" si="2"/>
        <v>192</v>
      </c>
    </row>
    <row r="57" spans="1:11" x14ac:dyDescent="0.35">
      <c r="A57" s="9">
        <v>18</v>
      </c>
      <c r="B57" s="9" t="s">
        <v>105</v>
      </c>
      <c r="C57" s="9"/>
      <c r="D57" s="9"/>
      <c r="E57" s="9"/>
      <c r="F57" s="9"/>
      <c r="G57" s="9">
        <v>87</v>
      </c>
      <c r="H57" s="9">
        <v>89</v>
      </c>
      <c r="I57" s="9"/>
      <c r="J57" s="9"/>
      <c r="K57">
        <f t="shared" si="2"/>
        <v>176</v>
      </c>
    </row>
    <row r="58" spans="1:11" x14ac:dyDescent="0.35">
      <c r="A58" s="9">
        <v>19</v>
      </c>
      <c r="B58" s="9" t="s">
        <v>86</v>
      </c>
      <c r="C58" s="9"/>
      <c r="D58" s="9">
        <v>86</v>
      </c>
      <c r="E58" s="9"/>
      <c r="F58" s="9">
        <v>89</v>
      </c>
      <c r="G58" s="9"/>
      <c r="H58" s="9"/>
      <c r="I58" s="9"/>
      <c r="J58" s="9"/>
      <c r="K58">
        <f t="shared" si="2"/>
        <v>175</v>
      </c>
    </row>
    <row r="59" spans="1:11" x14ac:dyDescent="0.35">
      <c r="A59" s="9">
        <v>20</v>
      </c>
      <c r="B59" s="9" t="s">
        <v>28</v>
      </c>
      <c r="C59" s="10">
        <v>86</v>
      </c>
      <c r="D59" s="9">
        <v>88</v>
      </c>
      <c r="E59" s="9"/>
      <c r="F59" s="9"/>
      <c r="G59" s="9"/>
      <c r="H59" s="9"/>
      <c r="I59" s="9"/>
      <c r="J59" s="9"/>
      <c r="K59">
        <f t="shared" si="2"/>
        <v>174</v>
      </c>
    </row>
    <row r="60" spans="1:11" x14ac:dyDescent="0.35">
      <c r="A60" s="9">
        <v>21</v>
      </c>
      <c r="B60" s="9" t="s">
        <v>30</v>
      </c>
      <c r="C60" s="10">
        <v>89</v>
      </c>
      <c r="D60" s="9"/>
      <c r="E60" s="9"/>
      <c r="F60" s="9"/>
      <c r="G60" s="9"/>
      <c r="H60" s="9">
        <v>85</v>
      </c>
      <c r="I60" s="9"/>
      <c r="J60" s="9"/>
      <c r="K60">
        <f t="shared" si="2"/>
        <v>174</v>
      </c>
    </row>
    <row r="61" spans="1:11" x14ac:dyDescent="0.35">
      <c r="A61" s="9">
        <v>22</v>
      </c>
      <c r="B61" s="9" t="s">
        <v>92</v>
      </c>
      <c r="C61" s="9"/>
      <c r="D61" s="9">
        <v>84</v>
      </c>
      <c r="E61" s="9">
        <v>87</v>
      </c>
      <c r="F61" s="9"/>
      <c r="G61" s="9"/>
      <c r="H61" s="9"/>
      <c r="I61" s="9"/>
      <c r="J61" s="9"/>
      <c r="K61">
        <f t="shared" si="2"/>
        <v>171</v>
      </c>
    </row>
    <row r="62" spans="1:11" x14ac:dyDescent="0.35">
      <c r="A62" s="9">
        <v>23</v>
      </c>
      <c r="B62" s="9" t="s">
        <v>103</v>
      </c>
      <c r="D62" s="9"/>
      <c r="E62" s="9"/>
      <c r="F62" s="9"/>
      <c r="G62" s="9">
        <v>99</v>
      </c>
      <c r="H62" s="9"/>
      <c r="K62">
        <f t="shared" si="2"/>
        <v>99</v>
      </c>
    </row>
    <row r="63" spans="1:11" x14ac:dyDescent="0.35">
      <c r="A63" s="9">
        <v>24</v>
      </c>
      <c r="B63" s="9" t="s">
        <v>104</v>
      </c>
      <c r="D63" s="9"/>
      <c r="E63" s="9"/>
      <c r="F63" s="9"/>
      <c r="G63" s="9">
        <v>98</v>
      </c>
      <c r="H63" s="9"/>
      <c r="K63">
        <f t="shared" si="2"/>
        <v>98</v>
      </c>
    </row>
    <row r="64" spans="1:11" x14ac:dyDescent="0.35">
      <c r="A64" s="9">
        <v>25</v>
      </c>
      <c r="B64" s="9" t="s">
        <v>102</v>
      </c>
      <c r="C64" s="9"/>
      <c r="D64" s="9"/>
      <c r="E64" s="9"/>
      <c r="F64" s="9"/>
      <c r="G64" s="9">
        <v>93</v>
      </c>
      <c r="H64" s="9"/>
      <c r="I64" s="9"/>
      <c r="J64" s="9"/>
      <c r="K64">
        <f t="shared" si="2"/>
        <v>93</v>
      </c>
    </row>
    <row r="65" spans="1:11" x14ac:dyDescent="0.35">
      <c r="A65" s="9">
        <v>26</v>
      </c>
      <c r="B65" s="9" t="s">
        <v>85</v>
      </c>
      <c r="C65" s="9"/>
      <c r="D65" s="9">
        <v>87</v>
      </c>
      <c r="E65" s="9"/>
      <c r="F65" s="9"/>
      <c r="G65" s="9"/>
      <c r="H65" s="9"/>
      <c r="I65" s="9"/>
      <c r="J65" s="9"/>
      <c r="K65">
        <f t="shared" si="2"/>
        <v>87</v>
      </c>
    </row>
    <row r="66" spans="1:11" x14ac:dyDescent="0.35">
      <c r="A66" s="9">
        <v>27</v>
      </c>
      <c r="B66" s="9" t="s">
        <v>130</v>
      </c>
      <c r="C66" s="9"/>
      <c r="D66" s="9"/>
      <c r="E66" s="9"/>
      <c r="F66" s="9"/>
      <c r="G66" s="9"/>
      <c r="H66" s="9">
        <v>87</v>
      </c>
      <c r="I66" s="9"/>
      <c r="J66" s="9"/>
      <c r="K66">
        <f t="shared" si="2"/>
        <v>87</v>
      </c>
    </row>
    <row r="67" spans="1:11" x14ac:dyDescent="0.35">
      <c r="A67" s="9">
        <v>28</v>
      </c>
      <c r="B67" s="9" t="s">
        <v>36</v>
      </c>
      <c r="C67" s="9">
        <v>85</v>
      </c>
      <c r="D67" s="9"/>
      <c r="E67" s="9"/>
      <c r="F67" s="9"/>
      <c r="G67" s="9"/>
      <c r="H67" s="9"/>
      <c r="I67" s="9"/>
      <c r="J67" s="9"/>
      <c r="K67">
        <f t="shared" si="2"/>
        <v>85</v>
      </c>
    </row>
    <row r="68" spans="1:11" x14ac:dyDescent="0.35">
      <c r="A68" s="9"/>
      <c r="B68" s="9"/>
      <c r="D68" s="9"/>
      <c r="E68" s="9"/>
      <c r="F68" s="9"/>
      <c r="G68" s="9"/>
      <c r="H68" s="9"/>
    </row>
    <row r="69" spans="1:11" x14ac:dyDescent="0.35">
      <c r="A69" s="9"/>
    </row>
    <row r="70" spans="1:11" ht="15" thickBot="1" x14ac:dyDescent="0.4">
      <c r="A70" s="5" t="s">
        <v>121</v>
      </c>
    </row>
    <row r="71" spans="1:11" ht="15" thickBot="1" x14ac:dyDescent="0.4">
      <c r="A71" s="5" t="s">
        <v>116</v>
      </c>
      <c r="B71" s="4" t="s">
        <v>78</v>
      </c>
      <c r="C71" s="23" t="s">
        <v>119</v>
      </c>
      <c r="D71" s="24"/>
      <c r="E71" s="24"/>
      <c r="F71" s="24"/>
      <c r="G71" s="24"/>
      <c r="H71" s="24"/>
      <c r="I71" s="25"/>
    </row>
    <row r="72" spans="1:11" x14ac:dyDescent="0.35">
      <c r="A72" s="4"/>
      <c r="B72" s="4"/>
      <c r="C72" s="8" t="s">
        <v>108</v>
      </c>
      <c r="D72" s="8" t="s">
        <v>109</v>
      </c>
      <c r="E72" s="8" t="s">
        <v>110</v>
      </c>
      <c r="F72" s="8" t="s">
        <v>111</v>
      </c>
      <c r="G72" s="8" t="s">
        <v>112</v>
      </c>
      <c r="H72" s="8" t="s">
        <v>113</v>
      </c>
      <c r="I72" s="8" t="s">
        <v>114</v>
      </c>
      <c r="K72" s="8" t="s">
        <v>115</v>
      </c>
    </row>
    <row r="73" spans="1:11" x14ac:dyDescent="0.35">
      <c r="A73" s="9">
        <v>1</v>
      </c>
      <c r="B73" s="15" t="s">
        <v>49</v>
      </c>
      <c r="C73" s="15">
        <v>100</v>
      </c>
      <c r="D73" s="15">
        <v>99</v>
      </c>
      <c r="E73" s="15">
        <v>99</v>
      </c>
      <c r="F73" s="15">
        <v>99</v>
      </c>
      <c r="G73" s="15">
        <v>99</v>
      </c>
      <c r="H73" s="15"/>
      <c r="I73" s="15">
        <v>99</v>
      </c>
      <c r="J73" s="15"/>
      <c r="K73" s="2">
        <f>C73+D73+E73+F73+G73+H73+I73</f>
        <v>595</v>
      </c>
    </row>
    <row r="74" spans="1:11" x14ac:dyDescent="0.35">
      <c r="A74" s="9">
        <v>2</v>
      </c>
      <c r="B74" s="17" t="s">
        <v>61</v>
      </c>
      <c r="C74" s="17">
        <v>97</v>
      </c>
      <c r="D74" s="19">
        <v>95</v>
      </c>
      <c r="E74" s="17">
        <v>96</v>
      </c>
      <c r="F74" s="17">
        <v>97</v>
      </c>
      <c r="G74" s="17">
        <v>97</v>
      </c>
      <c r="H74" s="17">
        <v>95</v>
      </c>
      <c r="I74" s="17">
        <v>98</v>
      </c>
      <c r="J74" s="18"/>
      <c r="K74" s="18">
        <f>C74+D74+E74+F74+G74+H74+I74-95</f>
        <v>580</v>
      </c>
    </row>
    <row r="75" spans="1:11" x14ac:dyDescent="0.35">
      <c r="A75" s="9">
        <v>3</v>
      </c>
      <c r="B75" s="20" t="s">
        <v>55</v>
      </c>
      <c r="C75" s="20">
        <v>95</v>
      </c>
      <c r="D75" s="21">
        <v>94</v>
      </c>
      <c r="E75" s="20">
        <v>95</v>
      </c>
      <c r="F75" s="20">
        <v>96</v>
      </c>
      <c r="G75" s="20">
        <v>96</v>
      </c>
      <c r="H75" s="20">
        <v>94</v>
      </c>
      <c r="I75" s="20">
        <v>97</v>
      </c>
      <c r="J75" s="22"/>
      <c r="K75" s="22">
        <f>C75+D75+E75+F75+G75+H75+I75-94</f>
        <v>573</v>
      </c>
    </row>
    <row r="76" spans="1:11" x14ac:dyDescent="0.35">
      <c r="A76" s="9">
        <v>4</v>
      </c>
      <c r="B76" s="9" t="s">
        <v>59</v>
      </c>
      <c r="C76" s="9">
        <v>92</v>
      </c>
      <c r="D76" s="9">
        <v>92</v>
      </c>
      <c r="E76" s="9">
        <v>92</v>
      </c>
      <c r="F76" s="9">
        <v>91</v>
      </c>
      <c r="G76" s="9">
        <v>94</v>
      </c>
      <c r="H76" s="14">
        <v>89</v>
      </c>
      <c r="I76" s="9">
        <v>95</v>
      </c>
      <c r="K76">
        <f>C76+D76+E76+F76+G76+H76+I76-89</f>
        <v>556</v>
      </c>
    </row>
    <row r="77" spans="1:11" x14ac:dyDescent="0.35">
      <c r="A77" s="9">
        <v>5</v>
      </c>
      <c r="B77" s="9" t="s">
        <v>48</v>
      </c>
      <c r="C77" s="9">
        <v>89</v>
      </c>
      <c r="D77" s="9">
        <v>91</v>
      </c>
      <c r="E77" s="9">
        <v>93</v>
      </c>
      <c r="F77" s="9">
        <v>93</v>
      </c>
      <c r="G77" s="9"/>
      <c r="H77" s="9">
        <v>91</v>
      </c>
      <c r="I77" s="9">
        <v>94</v>
      </c>
      <c r="K77">
        <f t="shared" ref="K77:K102" si="3">C77+D77+E77+F77+G77+H77+I77</f>
        <v>551</v>
      </c>
    </row>
    <row r="78" spans="1:11" x14ac:dyDescent="0.35">
      <c r="A78" s="9">
        <v>6</v>
      </c>
      <c r="B78" s="9" t="s">
        <v>80</v>
      </c>
      <c r="C78" s="9"/>
      <c r="D78" s="9">
        <v>100</v>
      </c>
      <c r="E78" s="9">
        <v>100</v>
      </c>
      <c r="F78" s="9">
        <v>100</v>
      </c>
      <c r="G78" s="9">
        <v>100</v>
      </c>
      <c r="H78" s="8"/>
      <c r="I78" s="9">
        <v>100</v>
      </c>
      <c r="J78" s="9"/>
      <c r="K78">
        <f t="shared" si="3"/>
        <v>500</v>
      </c>
    </row>
    <row r="79" spans="1:11" x14ac:dyDescent="0.35">
      <c r="A79" s="9">
        <v>7</v>
      </c>
      <c r="B79" s="9" t="s">
        <v>82</v>
      </c>
      <c r="C79" s="9"/>
      <c r="D79" s="9">
        <v>98</v>
      </c>
      <c r="E79" s="9">
        <v>98</v>
      </c>
      <c r="F79" s="9">
        <v>98</v>
      </c>
      <c r="G79" s="9">
        <v>98</v>
      </c>
      <c r="H79" s="9">
        <v>99</v>
      </c>
      <c r="I79" s="9"/>
      <c r="J79" s="9"/>
      <c r="K79">
        <f t="shared" si="3"/>
        <v>491</v>
      </c>
    </row>
    <row r="80" spans="1:11" x14ac:dyDescent="0.35">
      <c r="A80" s="9">
        <v>8</v>
      </c>
      <c r="B80" s="9" t="s">
        <v>57</v>
      </c>
      <c r="C80" s="9">
        <v>96</v>
      </c>
      <c r="D80" s="9">
        <v>96</v>
      </c>
      <c r="E80" s="9">
        <v>94</v>
      </c>
      <c r="F80" s="9"/>
      <c r="G80" s="9">
        <v>91</v>
      </c>
      <c r="H80" s="9">
        <v>87</v>
      </c>
      <c r="I80" s="9"/>
      <c r="K80">
        <f t="shared" si="3"/>
        <v>464</v>
      </c>
    </row>
    <row r="81" spans="1:11" x14ac:dyDescent="0.35">
      <c r="A81" s="9">
        <v>9</v>
      </c>
      <c r="B81" s="9" t="s">
        <v>60</v>
      </c>
      <c r="C81" s="9">
        <v>88</v>
      </c>
      <c r="D81" s="9">
        <v>90</v>
      </c>
      <c r="E81" s="9"/>
      <c r="F81" s="9">
        <v>94</v>
      </c>
      <c r="G81" s="9">
        <v>92</v>
      </c>
      <c r="H81" s="9">
        <v>88</v>
      </c>
      <c r="I81" s="9"/>
      <c r="J81" s="9"/>
      <c r="K81">
        <f t="shared" si="3"/>
        <v>452</v>
      </c>
    </row>
    <row r="82" spans="1:11" x14ac:dyDescent="0.35">
      <c r="A82" s="9">
        <v>10</v>
      </c>
      <c r="B82" s="9" t="s">
        <v>63</v>
      </c>
      <c r="C82" s="9">
        <v>91</v>
      </c>
      <c r="D82" s="9"/>
      <c r="E82" s="9"/>
      <c r="F82" s="9">
        <v>92</v>
      </c>
      <c r="G82" s="9">
        <v>95</v>
      </c>
      <c r="H82" s="9">
        <v>93</v>
      </c>
      <c r="I82" s="9"/>
      <c r="J82" s="9"/>
      <c r="K82">
        <f t="shared" si="3"/>
        <v>371</v>
      </c>
    </row>
    <row r="83" spans="1:11" x14ac:dyDescent="0.35">
      <c r="A83" s="9">
        <v>11</v>
      </c>
      <c r="B83" s="9" t="s">
        <v>51</v>
      </c>
      <c r="C83" s="9">
        <v>99</v>
      </c>
      <c r="D83" s="9">
        <v>97</v>
      </c>
      <c r="E83" s="9"/>
      <c r="F83" s="9"/>
      <c r="G83" s="9"/>
      <c r="H83" s="9">
        <v>96</v>
      </c>
      <c r="I83" s="9"/>
      <c r="K83">
        <f t="shared" si="3"/>
        <v>292</v>
      </c>
    </row>
    <row r="84" spans="1:11" x14ac:dyDescent="0.35">
      <c r="A84" s="9">
        <v>12</v>
      </c>
      <c r="B84" s="9" t="s">
        <v>53</v>
      </c>
      <c r="C84" s="8">
        <v>94</v>
      </c>
      <c r="D84" s="8"/>
      <c r="E84" s="8"/>
      <c r="F84" s="9">
        <v>95</v>
      </c>
      <c r="G84" s="8"/>
      <c r="H84" s="8"/>
      <c r="I84" s="9">
        <v>96</v>
      </c>
      <c r="K84">
        <f t="shared" si="3"/>
        <v>285</v>
      </c>
    </row>
    <row r="85" spans="1:11" x14ac:dyDescent="0.35">
      <c r="A85" s="9">
        <v>13</v>
      </c>
      <c r="B85" s="9" t="s">
        <v>56</v>
      </c>
      <c r="C85" s="9">
        <v>98</v>
      </c>
      <c r="D85" s="9"/>
      <c r="E85" s="9"/>
      <c r="F85" s="9"/>
      <c r="G85" s="9"/>
      <c r="H85" s="9">
        <v>97</v>
      </c>
      <c r="I85" s="9"/>
      <c r="K85">
        <f t="shared" si="3"/>
        <v>195</v>
      </c>
    </row>
    <row r="86" spans="1:11" x14ac:dyDescent="0.35">
      <c r="A86" s="9">
        <v>14</v>
      </c>
      <c r="B86" s="9" t="s">
        <v>52</v>
      </c>
      <c r="C86" s="9">
        <v>93</v>
      </c>
      <c r="D86" s="9">
        <v>93</v>
      </c>
      <c r="E86" s="9"/>
      <c r="F86" s="9"/>
      <c r="G86" s="9"/>
      <c r="H86" s="9"/>
      <c r="I86" s="9"/>
      <c r="K86">
        <f t="shared" si="3"/>
        <v>186</v>
      </c>
    </row>
    <row r="87" spans="1:11" x14ac:dyDescent="0.35">
      <c r="A87" s="9">
        <v>15</v>
      </c>
      <c r="B87" s="9" t="s">
        <v>96</v>
      </c>
      <c r="C87" s="9"/>
      <c r="D87" s="9"/>
      <c r="E87" s="9">
        <v>91</v>
      </c>
      <c r="F87" s="9"/>
      <c r="G87" s="9">
        <v>90</v>
      </c>
      <c r="H87" s="9"/>
      <c r="I87" s="9"/>
      <c r="K87">
        <f t="shared" si="3"/>
        <v>181</v>
      </c>
    </row>
    <row r="88" spans="1:11" x14ac:dyDescent="0.35">
      <c r="A88" s="9">
        <v>16</v>
      </c>
      <c r="B88" s="9" t="s">
        <v>50</v>
      </c>
      <c r="C88" s="9">
        <v>90</v>
      </c>
      <c r="D88" s="9">
        <v>88</v>
      </c>
      <c r="E88" s="9"/>
      <c r="F88" s="9"/>
      <c r="G88" s="9"/>
      <c r="H88" s="9"/>
      <c r="I88" s="9"/>
      <c r="K88">
        <f t="shared" si="3"/>
        <v>178</v>
      </c>
    </row>
    <row r="89" spans="1:11" x14ac:dyDescent="0.35">
      <c r="A89" s="9">
        <v>17</v>
      </c>
      <c r="B89" s="9" t="s">
        <v>88</v>
      </c>
      <c r="C89" s="9"/>
      <c r="D89" s="9">
        <v>84</v>
      </c>
      <c r="E89" s="9"/>
      <c r="F89" s="9"/>
      <c r="G89" s="9">
        <v>93</v>
      </c>
      <c r="H89" s="9"/>
      <c r="I89" s="9"/>
      <c r="K89">
        <f t="shared" si="3"/>
        <v>177</v>
      </c>
    </row>
    <row r="90" spans="1:11" x14ac:dyDescent="0.35">
      <c r="A90" s="9">
        <v>18</v>
      </c>
      <c r="B90" s="9" t="s">
        <v>62</v>
      </c>
      <c r="C90" s="9">
        <v>87</v>
      </c>
      <c r="D90" s="9">
        <v>87</v>
      </c>
      <c r="E90" s="9"/>
      <c r="F90" s="9"/>
      <c r="G90" s="9"/>
      <c r="H90" s="9"/>
      <c r="I90" s="9"/>
      <c r="J90" s="9"/>
      <c r="K90">
        <f t="shared" si="3"/>
        <v>174</v>
      </c>
    </row>
    <row r="91" spans="1:11" x14ac:dyDescent="0.35">
      <c r="A91" s="9">
        <v>19</v>
      </c>
      <c r="B91" s="9" t="s">
        <v>58</v>
      </c>
      <c r="C91" s="9">
        <v>85</v>
      </c>
      <c r="D91" s="9">
        <v>89</v>
      </c>
      <c r="E91" s="9"/>
      <c r="F91" s="9"/>
      <c r="G91" s="9"/>
      <c r="H91" s="9"/>
      <c r="I91" s="9"/>
      <c r="K91">
        <f t="shared" si="3"/>
        <v>174</v>
      </c>
    </row>
    <row r="92" spans="1:11" x14ac:dyDescent="0.35">
      <c r="A92" s="9">
        <v>20</v>
      </c>
      <c r="B92" s="9" t="s">
        <v>90</v>
      </c>
      <c r="C92" s="9"/>
      <c r="D92" s="9">
        <v>83</v>
      </c>
      <c r="E92" s="9">
        <v>90</v>
      </c>
      <c r="F92" s="9"/>
      <c r="G92" s="9"/>
      <c r="H92" s="9"/>
      <c r="I92" s="9"/>
      <c r="K92">
        <f t="shared" si="3"/>
        <v>173</v>
      </c>
    </row>
    <row r="93" spans="1:11" x14ac:dyDescent="0.35">
      <c r="A93" s="9">
        <v>21</v>
      </c>
      <c r="B93" s="9" t="s">
        <v>54</v>
      </c>
      <c r="C93" s="9">
        <v>86</v>
      </c>
      <c r="D93" s="9">
        <v>86</v>
      </c>
      <c r="E93" s="9"/>
      <c r="F93" s="9"/>
      <c r="G93" s="9"/>
      <c r="H93" s="9"/>
      <c r="I93" s="9"/>
      <c r="K93">
        <f t="shared" si="3"/>
        <v>172</v>
      </c>
    </row>
    <row r="94" spans="1:11" x14ac:dyDescent="0.35">
      <c r="A94" s="9">
        <v>22</v>
      </c>
      <c r="B94" s="9" t="s">
        <v>126</v>
      </c>
      <c r="C94" s="9"/>
      <c r="D94" s="9"/>
      <c r="E94" s="9"/>
      <c r="F94" s="9"/>
      <c r="G94" s="9"/>
      <c r="H94" s="9">
        <v>100</v>
      </c>
      <c r="I94" s="9"/>
      <c r="J94" s="9"/>
      <c r="K94">
        <f t="shared" si="3"/>
        <v>100</v>
      </c>
    </row>
    <row r="95" spans="1:11" x14ac:dyDescent="0.35">
      <c r="A95" s="9">
        <v>23</v>
      </c>
      <c r="B95" s="9" t="s">
        <v>127</v>
      </c>
      <c r="C95" s="9"/>
      <c r="D95" s="9"/>
      <c r="E95" s="9"/>
      <c r="F95" s="9"/>
      <c r="G95" s="9"/>
      <c r="H95" s="9">
        <v>98</v>
      </c>
      <c r="I95" s="9"/>
      <c r="J95" s="9"/>
      <c r="K95">
        <f t="shared" si="3"/>
        <v>98</v>
      </c>
    </row>
    <row r="96" spans="1:11" x14ac:dyDescent="0.35">
      <c r="A96" s="9">
        <v>24</v>
      </c>
      <c r="B96" s="9" t="s">
        <v>94</v>
      </c>
      <c r="C96" s="9"/>
      <c r="D96" s="9"/>
      <c r="E96" s="9">
        <v>97</v>
      </c>
      <c r="F96" s="9"/>
      <c r="G96" s="9"/>
      <c r="H96" s="9"/>
      <c r="I96" s="9"/>
      <c r="J96" s="9"/>
      <c r="K96">
        <f t="shared" si="3"/>
        <v>97</v>
      </c>
    </row>
    <row r="97" spans="1:11" x14ac:dyDescent="0.35">
      <c r="A97" s="9">
        <v>25</v>
      </c>
      <c r="B97" s="9" t="s">
        <v>131</v>
      </c>
      <c r="C97" s="9"/>
      <c r="D97" s="9"/>
      <c r="E97" s="9"/>
      <c r="F97" s="9"/>
      <c r="G97" s="9"/>
      <c r="H97" s="9">
        <v>92</v>
      </c>
      <c r="I97" s="9"/>
      <c r="J97" s="9"/>
      <c r="K97">
        <f t="shared" si="3"/>
        <v>92</v>
      </c>
    </row>
    <row r="98" spans="1:11" x14ac:dyDescent="0.35">
      <c r="A98" s="9">
        <v>26</v>
      </c>
      <c r="B98" s="9" t="s">
        <v>100</v>
      </c>
      <c r="C98" s="8"/>
      <c r="D98" s="8"/>
      <c r="E98" s="8"/>
      <c r="F98" s="9">
        <v>90</v>
      </c>
      <c r="G98" s="8"/>
      <c r="H98" s="8"/>
      <c r="I98" s="9"/>
      <c r="J98" s="9"/>
      <c r="K98">
        <f t="shared" si="3"/>
        <v>90</v>
      </c>
    </row>
    <row r="99" spans="1:11" x14ac:dyDescent="0.35">
      <c r="A99" s="9">
        <v>27</v>
      </c>
      <c r="B99" s="9" t="s">
        <v>132</v>
      </c>
      <c r="C99" s="9"/>
      <c r="D99" s="9"/>
      <c r="E99" s="9"/>
      <c r="F99" s="9"/>
      <c r="G99" s="9"/>
      <c r="H99" s="9">
        <v>90</v>
      </c>
      <c r="I99" s="9"/>
      <c r="J99" s="9"/>
      <c r="K99">
        <f t="shared" si="3"/>
        <v>90</v>
      </c>
    </row>
    <row r="100" spans="1:11" x14ac:dyDescent="0.35">
      <c r="A100" s="9">
        <v>28</v>
      </c>
      <c r="B100" s="9" t="s">
        <v>133</v>
      </c>
      <c r="C100" s="9"/>
      <c r="D100" s="9"/>
      <c r="E100" s="9"/>
      <c r="F100" s="9"/>
      <c r="G100" s="9"/>
      <c r="H100" s="9">
        <v>86</v>
      </c>
      <c r="I100" s="9"/>
      <c r="J100" s="9"/>
      <c r="K100">
        <f t="shared" si="3"/>
        <v>86</v>
      </c>
    </row>
    <row r="101" spans="1:11" x14ac:dyDescent="0.35">
      <c r="A101" s="9">
        <v>29</v>
      </c>
      <c r="B101" s="9" t="s">
        <v>87</v>
      </c>
      <c r="C101" s="9"/>
      <c r="D101" s="9">
        <v>85</v>
      </c>
      <c r="E101" s="9"/>
      <c r="F101" s="9"/>
      <c r="G101" s="9"/>
      <c r="H101" s="9"/>
      <c r="I101" s="9"/>
      <c r="K101">
        <f t="shared" si="3"/>
        <v>85</v>
      </c>
    </row>
    <row r="102" spans="1:11" x14ac:dyDescent="0.35">
      <c r="A102" s="9">
        <v>30</v>
      </c>
      <c r="B102" s="9" t="s">
        <v>91</v>
      </c>
      <c r="C102" s="9"/>
      <c r="D102" s="9">
        <v>82</v>
      </c>
      <c r="E102" s="9"/>
      <c r="F102" s="9"/>
      <c r="G102" s="9"/>
      <c r="H102" s="9"/>
      <c r="I102" s="9"/>
      <c r="J102" s="9"/>
      <c r="K102">
        <f t="shared" si="3"/>
        <v>82</v>
      </c>
    </row>
    <row r="103" spans="1:11" x14ac:dyDescent="0.35">
      <c r="A103" s="4"/>
      <c r="C103" s="8"/>
      <c r="D103" s="8"/>
      <c r="E103" s="8"/>
      <c r="F103" s="8"/>
      <c r="G103" s="8"/>
      <c r="H103" s="8"/>
      <c r="I103" s="8"/>
    </row>
    <row r="104" spans="1:11" ht="15" thickBot="1" x14ac:dyDescent="0.4">
      <c r="A104" s="5" t="s">
        <v>122</v>
      </c>
    </row>
    <row r="105" spans="1:11" ht="15" thickBot="1" x14ac:dyDescent="0.4">
      <c r="A105" s="5" t="s">
        <v>116</v>
      </c>
      <c r="B105" s="4" t="s">
        <v>78</v>
      </c>
      <c r="C105" s="23" t="s">
        <v>119</v>
      </c>
      <c r="D105" s="24"/>
      <c r="E105" s="24"/>
      <c r="F105" s="24"/>
      <c r="G105" s="24"/>
      <c r="H105" s="24"/>
      <c r="I105" s="25"/>
    </row>
    <row r="106" spans="1:11" x14ac:dyDescent="0.35">
      <c r="A106" s="4"/>
      <c r="B106" s="4"/>
      <c r="C106" s="8" t="s">
        <v>108</v>
      </c>
      <c r="D106" s="8" t="s">
        <v>109</v>
      </c>
      <c r="E106" s="8" t="s">
        <v>110</v>
      </c>
      <c r="F106" s="8" t="s">
        <v>111</v>
      </c>
      <c r="G106" s="8" t="s">
        <v>112</v>
      </c>
      <c r="H106" s="8" t="s">
        <v>113</v>
      </c>
      <c r="I106" s="8" t="s">
        <v>114</v>
      </c>
      <c r="K106" s="8" t="s">
        <v>115</v>
      </c>
    </row>
    <row r="107" spans="1:11" x14ac:dyDescent="0.35">
      <c r="A107" s="9">
        <v>1</v>
      </c>
      <c r="B107" s="15" t="s">
        <v>69</v>
      </c>
      <c r="C107" s="15">
        <v>100</v>
      </c>
      <c r="D107" s="15">
        <v>100</v>
      </c>
      <c r="E107" s="15">
        <v>99</v>
      </c>
      <c r="F107" s="15"/>
      <c r="G107" s="15">
        <v>100</v>
      </c>
      <c r="H107" s="15">
        <v>100</v>
      </c>
      <c r="I107" s="15">
        <v>99</v>
      </c>
      <c r="J107" s="2"/>
      <c r="K107" s="2">
        <f>C107+D107+E107+F107+G107+H107+I107</f>
        <v>598</v>
      </c>
    </row>
    <row r="108" spans="1:11" x14ac:dyDescent="0.35">
      <c r="A108" s="9">
        <v>2</v>
      </c>
      <c r="B108" s="17" t="s">
        <v>93</v>
      </c>
      <c r="C108" s="17"/>
      <c r="D108" s="17"/>
      <c r="E108" s="17">
        <v>100</v>
      </c>
      <c r="F108" s="17">
        <v>100</v>
      </c>
      <c r="G108" s="17"/>
      <c r="H108" s="17"/>
      <c r="I108" s="17">
        <v>100</v>
      </c>
      <c r="J108" s="18"/>
      <c r="K108" s="18">
        <f t="shared" ref="K108:K110" si="4">C108+D108+E108+F108+G108+H108+I108</f>
        <v>300</v>
      </c>
    </row>
    <row r="109" spans="1:11" x14ac:dyDescent="0.35">
      <c r="A109" s="9">
        <v>3</v>
      </c>
      <c r="B109" s="20" t="s">
        <v>83</v>
      </c>
      <c r="C109" s="20"/>
      <c r="D109" s="20">
        <v>99</v>
      </c>
      <c r="E109" s="20">
        <v>98</v>
      </c>
      <c r="F109" s="20">
        <v>99</v>
      </c>
      <c r="G109" s="20"/>
      <c r="H109" s="20"/>
      <c r="I109" s="20"/>
      <c r="J109" s="22"/>
      <c r="K109" s="22">
        <f t="shared" si="4"/>
        <v>296</v>
      </c>
    </row>
    <row r="110" spans="1:11" x14ac:dyDescent="0.35">
      <c r="A110" s="9">
        <v>4</v>
      </c>
      <c r="B110" s="9" t="s">
        <v>89</v>
      </c>
      <c r="C110" s="9"/>
      <c r="D110" s="9">
        <v>98</v>
      </c>
      <c r="E110" s="9"/>
      <c r="F110" s="9"/>
      <c r="G110" s="9"/>
      <c r="H110" s="9"/>
      <c r="I110" s="9">
        <v>98</v>
      </c>
      <c r="K110">
        <f t="shared" si="4"/>
        <v>196</v>
      </c>
    </row>
    <row r="111" spans="1:11" x14ac:dyDescent="0.35">
      <c r="A111" s="9"/>
      <c r="C111" s="9"/>
      <c r="D111" s="9"/>
      <c r="E111" s="9"/>
      <c r="F111" s="9"/>
      <c r="G111" s="9"/>
      <c r="H111" s="9"/>
      <c r="I111" s="9"/>
    </row>
    <row r="112" spans="1:11" x14ac:dyDescent="0.35">
      <c r="A112" s="9"/>
      <c r="D112" s="9"/>
      <c r="E112" s="9"/>
      <c r="F112" s="9"/>
      <c r="G112" s="9"/>
      <c r="H112" s="9"/>
      <c r="I112" s="9"/>
    </row>
    <row r="113" spans="1:11" ht="15" thickBot="1" x14ac:dyDescent="0.4">
      <c r="A113" s="5" t="s">
        <v>123</v>
      </c>
    </row>
    <row r="114" spans="1:11" ht="15" thickBot="1" x14ac:dyDescent="0.4">
      <c r="A114" s="5" t="s">
        <v>116</v>
      </c>
      <c r="B114" s="4" t="s">
        <v>78</v>
      </c>
      <c r="C114" s="23" t="s">
        <v>119</v>
      </c>
      <c r="D114" s="24"/>
      <c r="E114" s="24"/>
      <c r="F114" s="24"/>
      <c r="G114" s="24"/>
      <c r="H114" s="24"/>
      <c r="I114" s="25"/>
    </row>
    <row r="115" spans="1:11" x14ac:dyDescent="0.35">
      <c r="A115" s="4"/>
      <c r="B115" s="4"/>
      <c r="C115" s="8" t="s">
        <v>108</v>
      </c>
      <c r="D115" s="8" t="s">
        <v>109</v>
      </c>
      <c r="E115" s="8" t="s">
        <v>110</v>
      </c>
      <c r="F115" s="8" t="s">
        <v>111</v>
      </c>
      <c r="G115" s="8" t="s">
        <v>112</v>
      </c>
      <c r="H115" s="8" t="s">
        <v>113</v>
      </c>
      <c r="I115" s="8" t="s">
        <v>114</v>
      </c>
      <c r="K115" s="8" t="s">
        <v>115</v>
      </c>
    </row>
    <row r="116" spans="1:11" x14ac:dyDescent="0.35">
      <c r="A116" s="9">
        <v>1</v>
      </c>
      <c r="B116" s="15" t="s">
        <v>74</v>
      </c>
      <c r="C116" s="15">
        <v>100</v>
      </c>
      <c r="D116" s="15">
        <v>100</v>
      </c>
      <c r="E116" s="15">
        <v>100</v>
      </c>
      <c r="F116" s="15">
        <v>100</v>
      </c>
      <c r="G116" s="15">
        <v>100</v>
      </c>
      <c r="H116" s="15"/>
      <c r="I116" s="15">
        <v>100</v>
      </c>
      <c r="J116" s="2"/>
      <c r="K116" s="2">
        <f>C116+D116+E116+F116+G116+H116+I116</f>
        <v>600</v>
      </c>
    </row>
    <row r="117" spans="1:11" x14ac:dyDescent="0.35">
      <c r="A117" s="9">
        <v>2</v>
      </c>
      <c r="B117" s="17" t="s">
        <v>73</v>
      </c>
      <c r="C117" s="17">
        <v>99</v>
      </c>
      <c r="D117" s="17"/>
      <c r="E117" s="17"/>
      <c r="F117" s="17">
        <v>99</v>
      </c>
      <c r="G117" s="17">
        <v>99</v>
      </c>
      <c r="H117" s="17"/>
      <c r="I117" s="17"/>
      <c r="J117" s="18"/>
      <c r="K117" s="18">
        <f t="shared" ref="K117:K118" si="5">C117+D117+E117+F117+G117+H117+I117</f>
        <v>297</v>
      </c>
    </row>
    <row r="118" spans="1:11" x14ac:dyDescent="0.35">
      <c r="A118" s="9">
        <v>3</v>
      </c>
      <c r="B118" s="9" t="s">
        <v>72</v>
      </c>
      <c r="C118" s="9">
        <v>98</v>
      </c>
      <c r="K118">
        <f t="shared" si="5"/>
        <v>98</v>
      </c>
    </row>
    <row r="119" spans="1:11" x14ac:dyDescent="0.35">
      <c r="A119" s="9"/>
      <c r="B119" s="9"/>
    </row>
    <row r="120" spans="1:11" x14ac:dyDescent="0.35">
      <c r="A120" s="9"/>
    </row>
    <row r="121" spans="1:11" ht="15" thickBot="1" x14ac:dyDescent="0.4">
      <c r="A121" s="5" t="s">
        <v>124</v>
      </c>
    </row>
    <row r="122" spans="1:11" ht="15" thickBot="1" x14ac:dyDescent="0.4">
      <c r="A122" s="5" t="s">
        <v>116</v>
      </c>
      <c r="B122" s="4" t="s">
        <v>78</v>
      </c>
      <c r="C122" s="23" t="s">
        <v>119</v>
      </c>
      <c r="D122" s="24"/>
      <c r="E122" s="24"/>
      <c r="F122" s="24"/>
      <c r="G122" s="24"/>
      <c r="H122" s="24"/>
      <c r="I122" s="25"/>
    </row>
    <row r="123" spans="1:11" x14ac:dyDescent="0.35">
      <c r="A123" s="4"/>
      <c r="B123" s="4"/>
      <c r="C123" s="8" t="s">
        <v>108</v>
      </c>
      <c r="D123" s="8" t="s">
        <v>109</v>
      </c>
      <c r="E123" s="8" t="s">
        <v>110</v>
      </c>
      <c r="F123" s="8" t="s">
        <v>111</v>
      </c>
      <c r="G123" s="8" t="s">
        <v>112</v>
      </c>
      <c r="H123" s="8" t="s">
        <v>113</v>
      </c>
      <c r="I123" s="8" t="s">
        <v>114</v>
      </c>
      <c r="K123" s="8" t="s">
        <v>115</v>
      </c>
    </row>
    <row r="124" spans="1:11" x14ac:dyDescent="0.35">
      <c r="A124" s="9">
        <v>1</v>
      </c>
      <c r="B124" s="15" t="s">
        <v>76</v>
      </c>
      <c r="C124" s="15">
        <v>99</v>
      </c>
      <c r="D124" s="15"/>
      <c r="E124" s="15">
        <v>99</v>
      </c>
      <c r="F124" s="15">
        <v>100</v>
      </c>
      <c r="G124" s="15">
        <v>100</v>
      </c>
      <c r="H124" s="15">
        <v>100</v>
      </c>
      <c r="I124" s="15">
        <v>100</v>
      </c>
      <c r="J124" s="2"/>
      <c r="K124" s="2">
        <f>C124+D124+E124+F124+G124+H124+I124</f>
        <v>598</v>
      </c>
    </row>
    <row r="125" spans="1:11" x14ac:dyDescent="0.35">
      <c r="A125" s="9">
        <v>2</v>
      </c>
      <c r="B125" s="17" t="s">
        <v>75</v>
      </c>
      <c r="C125" s="17">
        <v>100</v>
      </c>
      <c r="D125" s="17"/>
      <c r="E125" s="17">
        <v>100</v>
      </c>
      <c r="F125" s="17"/>
      <c r="G125" s="17">
        <v>99</v>
      </c>
      <c r="H125" s="17">
        <v>99</v>
      </c>
      <c r="I125" s="17"/>
      <c r="J125" s="18"/>
      <c r="K125" s="18">
        <f t="shared" ref="K125:K127" si="6">C125+D125+E125+F125+G125+H125+I125</f>
        <v>398</v>
      </c>
    </row>
    <row r="126" spans="1:11" x14ac:dyDescent="0.35">
      <c r="A126" s="9">
        <v>3</v>
      </c>
      <c r="B126" s="20" t="s">
        <v>77</v>
      </c>
      <c r="C126" s="20">
        <v>98</v>
      </c>
      <c r="D126" s="20">
        <v>100</v>
      </c>
      <c r="E126" s="20"/>
      <c r="F126" s="20"/>
      <c r="G126" s="20"/>
      <c r="H126" s="20"/>
      <c r="I126" s="20"/>
      <c r="J126" s="22"/>
      <c r="K126" s="22">
        <f t="shared" si="6"/>
        <v>198</v>
      </c>
    </row>
    <row r="127" spans="1:11" x14ac:dyDescent="0.35">
      <c r="A127" s="9">
        <v>4</v>
      </c>
      <c r="B127" s="9" t="s">
        <v>134</v>
      </c>
      <c r="C127" s="9"/>
      <c r="D127" s="9"/>
      <c r="E127" s="9"/>
      <c r="F127" s="9"/>
      <c r="G127" s="9"/>
      <c r="H127" s="9"/>
      <c r="I127" s="9">
        <v>99</v>
      </c>
      <c r="K127">
        <f t="shared" si="6"/>
        <v>99</v>
      </c>
    </row>
  </sheetData>
  <sortState xmlns:xlrd2="http://schemas.microsoft.com/office/spreadsheetml/2017/richdata2" ref="B73:K102">
    <sortCondition descending="1" ref="K73:K102"/>
  </sortState>
  <mergeCells count="7">
    <mergeCell ref="C122:I122"/>
    <mergeCell ref="C3:I3"/>
    <mergeCell ref="C19:I19"/>
    <mergeCell ref="C38:I38"/>
    <mergeCell ref="C71:I71"/>
    <mergeCell ref="C105:I105"/>
    <mergeCell ref="C114:I1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King of the Road</vt:lpstr>
      <vt:lpstr>Queen of the Road</vt:lpstr>
      <vt:lpstr>Categories Women</vt:lpstr>
      <vt:lpstr>Categories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(TSD) Chichon, Jonathan</dc:creator>
  <cp:lastModifiedBy>Jerai Torres</cp:lastModifiedBy>
  <dcterms:created xsi:type="dcterms:W3CDTF">2022-10-31T10:18:39Z</dcterms:created>
  <dcterms:modified xsi:type="dcterms:W3CDTF">2023-03-21T16:22:34Z</dcterms:modified>
</cp:coreProperties>
</file>